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ata.stefan\Desktop\VRTIĆ 2026-2028\USVOJENO NA GRAD.VIJEĆU\UPRAVNO VIJEĆE-PRORAČUN 2026 S PROJEKCIJAMA 2027-2028\"/>
    </mc:Choice>
  </mc:AlternateContent>
  <xr:revisionPtr revIDLastSave="0" documentId="13_ncr:1_{500F4CE4-522B-40C3-9261-FD35C4EE2986}" xr6:coauthVersionLast="47" xr6:coauthVersionMax="47" xr10:uidLastSave="{00000000-0000-0000-0000-000000000000}"/>
  <bookViews>
    <workbookView xWindow="-120" yWindow="-120" windowWidth="29040" windowHeight="15840" firstSheet="2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0" l="1"/>
  <c r="E23" i="3"/>
  <c r="H29" i="7"/>
  <c r="G29" i="7"/>
  <c r="F28" i="10"/>
  <c r="I29" i="7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G14" i="10" s="1"/>
  <c r="F11" i="10"/>
  <c r="J8" i="10"/>
  <c r="I8" i="10"/>
  <c r="G8" i="10"/>
  <c r="F8" i="10"/>
  <c r="F14" i="10" l="1"/>
  <c r="F29" i="10" s="1"/>
  <c r="I14" i="10"/>
  <c r="I22" i="10" s="1"/>
  <c r="I28" i="10" s="1"/>
  <c r="I29" i="10" s="1"/>
  <c r="J14" i="10"/>
  <c r="J22" i="10" s="1"/>
  <c r="J28" i="10" s="1"/>
  <c r="J29" i="10" s="1"/>
  <c r="H14" i="10"/>
  <c r="H22" i="10" s="1"/>
  <c r="H28" i="10" s="1"/>
  <c r="H29" i="10" s="1"/>
  <c r="G22" i="10"/>
  <c r="G28" i="10" s="1"/>
  <c r="G29" i="10" s="1"/>
</calcChain>
</file>

<file path=xl/sharedStrings.xml><?xml version="1.0" encoding="utf-8"?>
<sst xmlns="http://schemas.openxmlformats.org/spreadsheetml/2006/main" count="238" uniqueCount="134">
  <si>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</si>
  <si>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</si>
  <si>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</si>
  <si>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</si>
  <si>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</si>
  <si>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</si>
  <si>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</si>
  <si>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</si>
  <si>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</si>
  <si>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</si>
  <si>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</si>
  <si>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</si>
  <si>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</si>
  <si>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</si>
  <si>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</si>
  <si>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</si>
  <si>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</si>
  <si>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</si>
  <si>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</si>
  <si>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</si>
  <si>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</si>
  <si>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NAZIV KAPITALNOG PROJEKTA</t>
  </si>
  <si>
    <t>A) SAŽETAK RAČUNA PRIHODA I RASHODA</t>
  </si>
  <si>
    <t>B) SAŽETAK RAČUNA FINANCIRANJA</t>
  </si>
  <si>
    <t>Pomoći iz inozemstva i od subjekata unutar općeg proračuna</t>
  </si>
  <si>
    <t>…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</si>
  <si>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</si>
  <si>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</si>
  <si>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</si>
  <si>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</si>
  <si>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</si>
  <si>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</si>
  <si>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</si>
  <si>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</si>
  <si>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</si>
  <si>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</si>
  <si>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</si>
  <si>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</si>
  <si>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</si>
  <si>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</si>
  <si>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</si>
  <si>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</si>
  <si>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</si>
  <si>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</si>
  <si>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</si>
  <si>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</si>
  <si>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</si>
  <si>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</si>
  <si>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</si>
  <si>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</si>
  <si>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I RASHODI PREMA EKONOMSKOJ KLASIFIKACIJI</t>
  </si>
  <si>
    <t>PRIHODI I RASHODI PREMA IZVORIMA FINANCIRANJA</t>
  </si>
  <si>
    <t xml:space="preserve">B. RAČUN FINANCIRANJA </t>
  </si>
  <si>
    <t>RAČUN FINANCIRANJA PREMA EKONOMSKOJ KLASIFIKACIJI</t>
  </si>
  <si>
    <t>RAČUN FINANCIRANJA PREMA IZVORIMA FINANCIRANJA</t>
  </si>
  <si>
    <t>Razred/ skupina</t>
  </si>
  <si>
    <t>UKUPNO RASHODI</t>
  </si>
  <si>
    <t>UKUPNO PRIHODI</t>
  </si>
  <si>
    <t>Projekcija 
 2027.</t>
  </si>
  <si>
    <t xml:space="preserve">  52 Pomoći iz drugih proračuna</t>
  </si>
  <si>
    <t>UKUPNO PRIMICI</t>
  </si>
  <si>
    <t>UKUPNO IZDACI</t>
  </si>
  <si>
    <t>8 Namjenski primici od financijske imovine i zaduživanja</t>
  </si>
  <si>
    <t xml:space="preserve">  81 Namjenski primici od financijske imovine i zaduživanja</t>
  </si>
  <si>
    <t>Brojčana oznaka i naziv</t>
  </si>
  <si>
    <t>Izvršenje 2024.</t>
  </si>
  <si>
    <t>Tekući plan 2025.</t>
  </si>
  <si>
    <t>Plan 2026.</t>
  </si>
  <si>
    <t>Projekcija 
2028.</t>
  </si>
  <si>
    <t>Projekcija
 2027.</t>
  </si>
  <si>
    <t>Projekcija 
 2028.</t>
  </si>
  <si>
    <t>Plan  2026.</t>
  </si>
  <si>
    <t>Prihodi iz nadležnog proračuna i od HZZO-a temeljem ugovorenih obveza</t>
  </si>
  <si>
    <t xml:space="preserve">Prihod od imovine </t>
  </si>
  <si>
    <t>Prihodi od upravnih i adm. Pristojbi po pos. prop.i nakn.</t>
  </si>
  <si>
    <t>Prihodi od prodaje proiz. I robe te pruž.uslug. I prohoda od donacije</t>
  </si>
  <si>
    <t>Kazne, upravne mjere i ostali prihode</t>
  </si>
  <si>
    <t>Rashodi za nabavu proizvedene dugotrajne imovine</t>
  </si>
  <si>
    <t>5.3.Ostale pomoći-pror.kor</t>
  </si>
  <si>
    <t>6.2. Donacije-pror.kor</t>
  </si>
  <si>
    <t>Ostali prihodi za posebne namjene</t>
  </si>
  <si>
    <t>44 Ostali prihodi za posebne namjene</t>
  </si>
  <si>
    <t>52 Ostale pomoći</t>
  </si>
  <si>
    <t>53 Ostale pomoći-pror.kor.</t>
  </si>
  <si>
    <t>6.2.  Donacije-pror.kor</t>
  </si>
  <si>
    <t xml:space="preserve">6. Donacije </t>
  </si>
  <si>
    <t xml:space="preserve">6. Donacija </t>
  </si>
  <si>
    <t>09 Obrazovanje</t>
  </si>
  <si>
    <t>'091 Predškolsko obrazovanje</t>
  </si>
  <si>
    <t>096 Dodatne usluge u obrazovanju</t>
  </si>
  <si>
    <t>Predškolski odgoj</t>
  </si>
  <si>
    <t xml:space="preserve">     PROGRAM </t>
  </si>
  <si>
    <t xml:space="preserve">       Aktivnost A160401</t>
  </si>
  <si>
    <t>Predškolski odgoj i obrazovanje u Dječjem vrtiću Bubamara Glina</t>
  </si>
  <si>
    <t xml:space="preserve">Rashodi poslovanja </t>
  </si>
  <si>
    <t xml:space="preserve">Rashodi za zaposlene </t>
  </si>
  <si>
    <t xml:space="preserve">Materijalni rashodi </t>
  </si>
  <si>
    <t xml:space="preserve"> Izvor 5.</t>
  </si>
  <si>
    <t>Pomoći</t>
  </si>
  <si>
    <t xml:space="preserve">      PROGRAM </t>
  </si>
  <si>
    <t>Opremanje Dječjeg vrtića Bubamara Glina</t>
  </si>
  <si>
    <t xml:space="preserve">         Kapitalni projekt K260401</t>
  </si>
  <si>
    <t xml:space="preserve">                     Izvor 5.2. </t>
  </si>
  <si>
    <t xml:space="preserve">Rashod za nabavu nefinancijske imovine </t>
  </si>
  <si>
    <t>5.2.</t>
  </si>
  <si>
    <t xml:space="preserve">Ostale pomoći </t>
  </si>
  <si>
    <t>Izvor 5.3.</t>
  </si>
  <si>
    <t>Ostale pomoći-pror.kor.</t>
  </si>
  <si>
    <t>Izvor 6.</t>
  </si>
  <si>
    <t>Izvor 6.2.</t>
  </si>
  <si>
    <t xml:space="preserve">Donacije </t>
  </si>
  <si>
    <t>Donacije -pror.kor</t>
  </si>
  <si>
    <t>FINANCIJSKI PLAN PRORAČUNSKOG KORISNIKA DJEČJEG VRTIĆA BUBAMARA GLINA 
ZA 2026. I PROJEKCIJA ZA 2027. I 2028. GODINU</t>
  </si>
  <si>
    <t>FINANCIJSKI PLAN PRORAČUNSKOG KORISNIKA DJEČJEG VRTIĆA BUBAMARA GLINA
ZA 2026. I PROJEKCIJA ZA 2027. I 2028. GODINU</t>
  </si>
  <si>
    <t>/FINANCIJSKI PLAN PRORAČUNSKOG KORISNIKA DJEČJEG VRTIĆA BUBAMARA GLINA
ZA 2026. I PROJEKCIJA ZA 2027. I 2028. GODINU</t>
  </si>
  <si>
    <t>Vrtići</t>
  </si>
  <si>
    <t>Izvor 5.2.</t>
  </si>
  <si>
    <t xml:space="preserve">             Izvor 4.4.</t>
  </si>
  <si>
    <t xml:space="preserve">             Izvor 5.3.</t>
  </si>
  <si>
    <t xml:space="preserve">             Izvor 6.2.</t>
  </si>
  <si>
    <t>GLAVA 00103</t>
  </si>
  <si>
    <t xml:space="preserve">Dječiji vrtić Bubamara Glina </t>
  </si>
  <si>
    <t>PRORAČUNSKI KORISNIK 29156</t>
  </si>
  <si>
    <t>Izvor 5.0.</t>
  </si>
  <si>
    <t>Pomoći iz državnog proračuna</t>
  </si>
  <si>
    <t>Izvor 4.3.</t>
  </si>
  <si>
    <t xml:space="preserve">Ostali prihodi za posebne namjene-proračunski korisnici </t>
  </si>
  <si>
    <t xml:space="preserve">                                     Izvor 4.4. </t>
  </si>
  <si>
    <t>Ostali prihodi za posebne namjere</t>
  </si>
  <si>
    <t xml:space="preserve"> </t>
  </si>
  <si>
    <t>Izvor 5.0</t>
  </si>
  <si>
    <t xml:space="preserve">Pomoći iz državnog proračuna </t>
  </si>
  <si>
    <r>
      <rPr>
        <sz val="10"/>
        <color rgb="FF000000"/>
        <rFont val="Arial"/>
        <family val="2"/>
        <charset val="238"/>
      </rPr>
      <t>Pomoći iz državnog proračuna</t>
    </r>
    <r>
      <rPr>
        <b/>
        <sz val="10"/>
        <color indexed="8"/>
        <rFont val="Arial"/>
        <family val="2"/>
        <charset val="238"/>
      </rPr>
      <t xml:space="preserve"> </t>
    </r>
  </si>
  <si>
    <t xml:space="preserve">5.0 Pomoći iz državnog proračuna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</si>
</sst>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2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 vertical="center"/>
    </xf>
    <xf numFmtId="0" fontId="7" fillId="2" borderId="3" xfId="0" quotePrefix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3" fontId="16" fillId="2" borderId="4" xfId="0" applyNumberFormat="1" applyFont="1" applyFill="1" applyBorder="1" applyAlignment="1">
      <alignment horizontal="right"/>
    </xf>
    <xf numFmtId="3" fontId="16" fillId="2" borderId="3" xfId="0" applyNumberFormat="1" applyFont="1" applyFill="1" applyBorder="1" applyAlignment="1">
      <alignment horizontal="right"/>
    </xf>
    <xf numFmtId="0" fontId="21" fillId="0" borderId="0" xfId="0" applyFont="1"/>
    <xf numFmtId="0" fontId="7" fillId="2" borderId="3" xfId="0" applyFont="1" applyFill="1" applyBorder="1" applyAlignment="1">
      <alignment horizontal="center" vertical="center"/>
    </xf>
    <xf numFmtId="0" fontId="8" fillId="2" borderId="3" xfId="0" quotePrefix="1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164" fontId="6" fillId="3" borderId="3" xfId="1" applyNumberFormat="1" applyFont="1" applyFill="1" applyBorder="1" applyAlignment="1">
      <alignment horizontal="right"/>
    </xf>
    <xf numFmtId="164" fontId="6" fillId="0" borderId="3" xfId="1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center" vertical="center" wrapText="1"/>
    </xf>
    <xf numFmtId="0" fontId="7" fillId="2" borderId="0" xfId="0" quotePrefix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right"/>
    </xf>
    <xf numFmtId="43" fontId="6" fillId="0" borderId="3" xfId="1" applyFont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right"/>
    </xf>
    <xf numFmtId="43" fontId="3" fillId="2" borderId="3" xfId="1" applyFont="1" applyFill="1" applyBorder="1" applyAlignment="1">
      <alignment horizontal="right"/>
    </xf>
    <xf numFmtId="0" fontId="3" fillId="2" borderId="4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center" wrapText="1" indent="2"/>
    </xf>
    <xf numFmtId="4" fontId="0" fillId="0" borderId="0" xfId="0" applyNumberFormat="1"/>
    <xf numFmtId="43" fontId="6" fillId="0" borderId="4" xfId="1" applyFont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right" wrapText="1"/>
    </xf>
    <xf numFmtId="3" fontId="0" fillId="0" borderId="0" xfId="0" applyNumberFormat="1"/>
    <xf numFmtId="0" fontId="1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right"/>
    </xf>
    <xf numFmtId="0" fontId="16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3" fillId="2" borderId="4" xfId="1" applyNumberFormat="1" applyFont="1" applyFill="1" applyBorder="1" applyAlignment="1">
      <alignment horizontal="right"/>
    </xf>
    <xf numFmtId="0" fontId="3" fillId="2" borderId="3" xfId="1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0" fontId="23" fillId="0" borderId="3" xfId="0" applyFont="1" applyBorder="1" applyAlignment="1">
      <alignment horizontal="left" vertical="center" wrapText="1"/>
    </xf>
    <xf numFmtId="0" fontId="16" fillId="2" borderId="3" xfId="1" applyNumberFormat="1" applyFont="1" applyFill="1" applyBorder="1" applyAlignment="1">
      <alignment horizontal="right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opLeftCell="A4" workbookViewId="0">
      <selection activeCell="M22" sqref="M22"/>
    </sheetView>
  </sheetViews>
  <sheetFormatPr defaultRowHeight="15" x14ac:dyDescent="0.25"/>
  <cols>
    <col min="5" max="10" width="25.28515625" customWidth="1"/>
  </cols>
  <sheetData>
    <row r="1" spans="1:10" ht="48" customHeight="1" x14ac:dyDescent="0.25">
      <c r="A1" s="112" t="s">
        <v>112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112"/>
      <c r="B3" s="112"/>
      <c r="C3" s="112"/>
      <c r="D3" s="112"/>
      <c r="E3" s="112"/>
      <c r="F3" s="112"/>
      <c r="G3" s="112"/>
      <c r="H3" s="112"/>
      <c r="I3" s="113"/>
      <c r="J3" s="113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112" t="s">
        <v>22</v>
      </c>
      <c r="B5" s="114"/>
      <c r="C5" s="114"/>
      <c r="D5" s="114"/>
      <c r="E5" s="114"/>
      <c r="F5" s="114"/>
      <c r="G5" s="114"/>
      <c r="H5" s="114"/>
      <c r="I5" s="114"/>
      <c r="J5" s="114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4" t="s">
        <v>27</v>
      </c>
    </row>
    <row r="7" spans="1:10" ht="25.5" x14ac:dyDescent="0.25">
      <c r="A7" s="27"/>
      <c r="B7" s="28"/>
      <c r="C7" s="28"/>
      <c r="D7" s="29"/>
      <c r="E7" s="30"/>
      <c r="F7" s="3" t="s">
        <v>65</v>
      </c>
      <c r="G7" s="3" t="s">
        <v>66</v>
      </c>
      <c r="H7" s="3" t="s">
        <v>67</v>
      </c>
      <c r="I7" s="3" t="s">
        <v>58</v>
      </c>
      <c r="J7" s="3" t="s">
        <v>68</v>
      </c>
    </row>
    <row r="8" spans="1:10" x14ac:dyDescent="0.25">
      <c r="A8" s="115" t="s">
        <v>0</v>
      </c>
      <c r="B8" s="116"/>
      <c r="C8" s="116"/>
      <c r="D8" s="116"/>
      <c r="E8" s="117"/>
      <c r="F8" s="78">
        <f>F9+F10</f>
        <v>609451.81000000006</v>
      </c>
      <c r="G8" s="31">
        <f t="shared" ref="G8:J8" si="0">G9+G10</f>
        <v>946435</v>
      </c>
      <c r="H8" s="31">
        <f>H9+H10</f>
        <v>1080000</v>
      </c>
      <c r="I8" s="31">
        <f t="shared" si="0"/>
        <v>1205000</v>
      </c>
      <c r="J8" s="31">
        <f t="shared" si="0"/>
        <v>1205000</v>
      </c>
    </row>
    <row r="9" spans="1:10" x14ac:dyDescent="0.25">
      <c r="A9" s="118" t="s">
        <v>28</v>
      </c>
      <c r="B9" s="119"/>
      <c r="C9" s="119"/>
      <c r="D9" s="119"/>
      <c r="E9" s="111"/>
      <c r="F9" s="79">
        <v>609451.81000000006</v>
      </c>
      <c r="G9" s="32">
        <v>946435</v>
      </c>
      <c r="H9" s="32">
        <v>1080000</v>
      </c>
      <c r="I9" s="32">
        <v>1205000</v>
      </c>
      <c r="J9" s="32">
        <v>1205000</v>
      </c>
    </row>
    <row r="10" spans="1:10" x14ac:dyDescent="0.25">
      <c r="A10" s="110" t="s">
        <v>29</v>
      </c>
      <c r="B10" s="111"/>
      <c r="C10" s="111"/>
      <c r="D10" s="111"/>
      <c r="E10" s="111"/>
      <c r="F10" s="32"/>
      <c r="G10" s="32"/>
      <c r="H10" s="32"/>
      <c r="I10" s="32"/>
      <c r="J10" s="32"/>
    </row>
    <row r="11" spans="1:10" x14ac:dyDescent="0.25">
      <c r="A11" s="35" t="s">
        <v>1</v>
      </c>
      <c r="B11" s="44"/>
      <c r="C11" s="44"/>
      <c r="D11" s="44"/>
      <c r="E11" s="44"/>
      <c r="F11" s="31">
        <f>F12+F13</f>
        <v>636919.4</v>
      </c>
      <c r="G11" s="31">
        <f t="shared" ref="G11:J11" si="1">G12+G13</f>
        <v>946435</v>
      </c>
      <c r="H11" s="31">
        <f t="shared" si="1"/>
        <v>1080000</v>
      </c>
      <c r="I11" s="31">
        <f t="shared" si="1"/>
        <v>1205000</v>
      </c>
      <c r="J11" s="31">
        <f t="shared" si="1"/>
        <v>1205000</v>
      </c>
    </row>
    <row r="12" spans="1:10" x14ac:dyDescent="0.25">
      <c r="A12" s="120" t="s">
        <v>30</v>
      </c>
      <c r="B12" s="119"/>
      <c r="C12" s="119"/>
      <c r="D12" s="119"/>
      <c r="E12" s="119"/>
      <c r="F12" s="32">
        <v>633952.52</v>
      </c>
      <c r="G12" s="32">
        <v>943435</v>
      </c>
      <c r="H12" s="32">
        <v>1075000</v>
      </c>
      <c r="I12" s="32">
        <v>1200000</v>
      </c>
      <c r="J12" s="45">
        <v>1200000</v>
      </c>
    </row>
    <row r="13" spans="1:10" x14ac:dyDescent="0.25">
      <c r="A13" s="110" t="s">
        <v>31</v>
      </c>
      <c r="B13" s="111"/>
      <c r="C13" s="111"/>
      <c r="D13" s="111"/>
      <c r="E13" s="111"/>
      <c r="F13" s="32">
        <v>2966.88</v>
      </c>
      <c r="G13" s="32">
        <v>3000</v>
      </c>
      <c r="H13" s="32">
        <v>5000</v>
      </c>
      <c r="I13" s="32">
        <v>5000</v>
      </c>
      <c r="J13" s="45">
        <v>5000</v>
      </c>
    </row>
    <row r="14" spans="1:10" x14ac:dyDescent="0.25">
      <c r="A14" s="121" t="s">
        <v>42</v>
      </c>
      <c r="B14" s="116"/>
      <c r="C14" s="116"/>
      <c r="D14" s="116"/>
      <c r="E14" s="116"/>
      <c r="F14" s="31">
        <f>F8-F11</f>
        <v>-27467.589999999967</v>
      </c>
      <c r="G14" s="31">
        <f t="shared" ref="G14:J14" si="2">G8-G11</f>
        <v>0</v>
      </c>
      <c r="H14" s="31">
        <f t="shared" si="2"/>
        <v>0</v>
      </c>
      <c r="I14" s="31">
        <f t="shared" si="2"/>
        <v>0</v>
      </c>
      <c r="J14" s="31">
        <f t="shared" si="2"/>
        <v>0</v>
      </c>
    </row>
    <row r="15" spans="1:10" ht="18" x14ac:dyDescent="0.25">
      <c r="A15" s="4"/>
      <c r="B15" s="21"/>
      <c r="C15" s="21"/>
      <c r="D15" s="21"/>
      <c r="E15" s="21"/>
      <c r="F15" s="21"/>
      <c r="G15" s="21"/>
      <c r="H15" s="22"/>
      <c r="I15" s="22"/>
      <c r="J15" s="22"/>
    </row>
    <row r="16" spans="1:10" ht="15.75" x14ac:dyDescent="0.25">
      <c r="A16" s="112" t="s">
        <v>23</v>
      </c>
      <c r="B16" s="114"/>
      <c r="C16" s="114"/>
      <c r="D16" s="114"/>
      <c r="E16" s="114"/>
      <c r="F16" s="114"/>
      <c r="G16" s="114"/>
      <c r="H16" s="114"/>
      <c r="I16" s="114"/>
      <c r="J16" s="114"/>
    </row>
    <row r="17" spans="1:10" ht="18" x14ac:dyDescent="0.25">
      <c r="A17" s="4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5.5" x14ac:dyDescent="0.25">
      <c r="A18" s="27"/>
      <c r="B18" s="28"/>
      <c r="C18" s="28"/>
      <c r="D18" s="29"/>
      <c r="E18" s="30"/>
      <c r="F18" s="3" t="s">
        <v>65</v>
      </c>
      <c r="G18" s="3" t="s">
        <v>66</v>
      </c>
      <c r="H18" s="3" t="s">
        <v>67</v>
      </c>
      <c r="I18" s="3" t="s">
        <v>58</v>
      </c>
      <c r="J18" s="3" t="s">
        <v>68</v>
      </c>
    </row>
    <row r="19" spans="1:10" x14ac:dyDescent="0.25">
      <c r="A19" s="110" t="s">
        <v>32</v>
      </c>
      <c r="B19" s="111"/>
      <c r="C19" s="111"/>
      <c r="D19" s="111"/>
      <c r="E19" s="111"/>
      <c r="F19" s="32"/>
      <c r="G19" s="32"/>
      <c r="H19" s="32"/>
      <c r="I19" s="32"/>
      <c r="J19" s="45"/>
    </row>
    <row r="20" spans="1:10" x14ac:dyDescent="0.25">
      <c r="A20" s="110" t="s">
        <v>33</v>
      </c>
      <c r="B20" s="111"/>
      <c r="C20" s="111"/>
      <c r="D20" s="111"/>
      <c r="E20" s="111"/>
      <c r="F20" s="32"/>
      <c r="G20" s="32"/>
      <c r="H20" s="32"/>
      <c r="I20" s="32"/>
      <c r="J20" s="45"/>
    </row>
    <row r="21" spans="1:10" x14ac:dyDescent="0.25">
      <c r="A21" s="121" t="s">
        <v>2</v>
      </c>
      <c r="B21" s="116"/>
      <c r="C21" s="116"/>
      <c r="D21" s="116"/>
      <c r="E21" s="116"/>
      <c r="F21" s="31">
        <f>F19-F20</f>
        <v>0</v>
      </c>
      <c r="G21" s="31">
        <f t="shared" ref="G21:J21" si="3">G19-G20</f>
        <v>0</v>
      </c>
      <c r="H21" s="31">
        <f t="shared" si="3"/>
        <v>0</v>
      </c>
      <c r="I21" s="31">
        <f t="shared" si="3"/>
        <v>0</v>
      </c>
      <c r="J21" s="31">
        <f t="shared" si="3"/>
        <v>0</v>
      </c>
    </row>
    <row r="22" spans="1:10" x14ac:dyDescent="0.25">
      <c r="A22" s="121" t="s">
        <v>43</v>
      </c>
      <c r="B22" s="116"/>
      <c r="C22" s="116"/>
      <c r="D22" s="116"/>
      <c r="E22" s="116"/>
      <c r="F22" s="31">
        <v>0</v>
      </c>
      <c r="G22" s="31">
        <f t="shared" ref="G22:J22" si="4">G14+G21</f>
        <v>0</v>
      </c>
      <c r="H22" s="31">
        <f t="shared" si="4"/>
        <v>0</v>
      </c>
      <c r="I22" s="31">
        <f t="shared" si="4"/>
        <v>0</v>
      </c>
      <c r="J22" s="31">
        <f t="shared" si="4"/>
        <v>0</v>
      </c>
    </row>
    <row r="23" spans="1:10" ht="18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</row>
    <row r="24" spans="1:10" ht="15.75" x14ac:dyDescent="0.25">
      <c r="A24" s="112" t="s">
        <v>44</v>
      </c>
      <c r="B24" s="114"/>
      <c r="C24" s="114"/>
      <c r="D24" s="114"/>
      <c r="E24" s="114"/>
      <c r="F24" s="114"/>
      <c r="G24" s="114"/>
      <c r="H24" s="114"/>
      <c r="I24" s="114"/>
      <c r="J24" s="114"/>
    </row>
    <row r="25" spans="1:10" ht="15.75" x14ac:dyDescent="0.25">
      <c r="A25" s="42"/>
      <c r="B25" s="43"/>
      <c r="C25" s="43"/>
      <c r="D25" s="43"/>
      <c r="E25" s="43"/>
      <c r="F25" s="43"/>
      <c r="G25" s="43"/>
      <c r="H25" s="43"/>
      <c r="I25" s="43"/>
      <c r="J25" s="43"/>
    </row>
    <row r="26" spans="1:10" ht="25.5" x14ac:dyDescent="0.25">
      <c r="A26" s="27"/>
      <c r="B26" s="28"/>
      <c r="C26" s="28"/>
      <c r="D26" s="29"/>
      <c r="E26" s="30"/>
      <c r="F26" s="3" t="s">
        <v>65</v>
      </c>
      <c r="G26" s="3" t="s">
        <v>66</v>
      </c>
      <c r="H26" s="3" t="s">
        <v>67</v>
      </c>
      <c r="I26" s="3" t="s">
        <v>58</v>
      </c>
      <c r="J26" s="3" t="s">
        <v>68</v>
      </c>
    </row>
    <row r="27" spans="1:10" ht="15" customHeight="1" x14ac:dyDescent="0.25">
      <c r="A27" s="124" t="s">
        <v>45</v>
      </c>
      <c r="B27" s="125"/>
      <c r="C27" s="125"/>
      <c r="D27" s="125"/>
      <c r="E27" s="126"/>
      <c r="F27" s="46"/>
      <c r="G27" s="46">
        <v>0</v>
      </c>
      <c r="H27" s="46">
        <v>0</v>
      </c>
      <c r="I27" s="46">
        <v>0</v>
      </c>
      <c r="J27" s="47">
        <v>0</v>
      </c>
    </row>
    <row r="28" spans="1:10" ht="15" customHeight="1" x14ac:dyDescent="0.25">
      <c r="A28" s="121" t="s">
        <v>46</v>
      </c>
      <c r="B28" s="116"/>
      <c r="C28" s="116"/>
      <c r="D28" s="116"/>
      <c r="E28" s="116"/>
      <c r="F28" s="48">
        <f>F22+F27</f>
        <v>0</v>
      </c>
      <c r="G28" s="48">
        <f t="shared" ref="G28:J28" si="5">G22+G27</f>
        <v>0</v>
      </c>
      <c r="H28" s="48">
        <f t="shared" si="5"/>
        <v>0</v>
      </c>
      <c r="I28" s="48">
        <f t="shared" si="5"/>
        <v>0</v>
      </c>
      <c r="J28" s="49">
        <f t="shared" si="5"/>
        <v>0</v>
      </c>
    </row>
    <row r="29" spans="1:10" ht="45" customHeight="1" x14ac:dyDescent="0.25">
      <c r="A29" s="115" t="s">
        <v>47</v>
      </c>
      <c r="B29" s="127"/>
      <c r="C29" s="127"/>
      <c r="D29" s="127"/>
      <c r="E29" s="128"/>
      <c r="F29" s="48">
        <f>F14+F21+F27-F28</f>
        <v>-27467.589999999967</v>
      </c>
      <c r="G29" s="48">
        <f t="shared" ref="G29:J29" si="6">G14+G21+G27-G28</f>
        <v>0</v>
      </c>
      <c r="H29" s="48">
        <f t="shared" si="6"/>
        <v>0</v>
      </c>
      <c r="I29" s="48">
        <f t="shared" si="6"/>
        <v>0</v>
      </c>
      <c r="J29" s="49">
        <f t="shared" si="6"/>
        <v>0</v>
      </c>
    </row>
    <row r="30" spans="1:10" ht="15.75" x14ac:dyDescent="0.25">
      <c r="A30" s="50"/>
      <c r="B30" s="51"/>
      <c r="C30" s="51"/>
      <c r="D30" s="51"/>
      <c r="E30" s="51"/>
      <c r="F30" s="51"/>
      <c r="G30" s="51"/>
      <c r="H30" s="51"/>
      <c r="I30" s="51"/>
      <c r="J30" s="51"/>
    </row>
    <row r="31" spans="1:10" ht="15.75" x14ac:dyDescent="0.25">
      <c r="A31" s="129" t="s">
        <v>41</v>
      </c>
      <c r="B31" s="129"/>
      <c r="C31" s="129"/>
      <c r="D31" s="129"/>
      <c r="E31" s="129"/>
      <c r="F31" s="129"/>
      <c r="G31" s="129"/>
      <c r="H31" s="129"/>
      <c r="I31" s="129"/>
      <c r="J31" s="129"/>
    </row>
    <row r="32" spans="1:10" ht="18" x14ac:dyDescent="0.25">
      <c r="A32" s="52"/>
      <c r="B32" s="53"/>
      <c r="C32" s="53"/>
      <c r="D32" s="53"/>
      <c r="E32" s="53"/>
      <c r="F32" s="53"/>
      <c r="G32" s="53"/>
      <c r="H32" s="54"/>
      <c r="I32" s="54"/>
      <c r="J32" s="54"/>
    </row>
    <row r="33" spans="1:10" ht="25.5" x14ac:dyDescent="0.25">
      <c r="A33" s="55"/>
      <c r="B33" s="56"/>
      <c r="C33" s="56"/>
      <c r="D33" s="57"/>
      <c r="E33" s="58"/>
      <c r="F33" s="59" t="s">
        <v>65</v>
      </c>
      <c r="G33" s="59" t="s">
        <v>66</v>
      </c>
      <c r="H33" s="59" t="s">
        <v>67</v>
      </c>
      <c r="I33" s="59" t="s">
        <v>58</v>
      </c>
      <c r="J33" s="59" t="s">
        <v>68</v>
      </c>
    </row>
    <row r="34" spans="1:10" x14ac:dyDescent="0.25">
      <c r="A34" s="124" t="s">
        <v>45</v>
      </c>
      <c r="B34" s="125"/>
      <c r="C34" s="125"/>
      <c r="D34" s="125"/>
      <c r="E34" s="126"/>
      <c r="F34" s="46">
        <v>0</v>
      </c>
      <c r="G34" s="46">
        <f>F37</f>
        <v>0</v>
      </c>
      <c r="H34" s="46">
        <f>G37</f>
        <v>0</v>
      </c>
      <c r="I34" s="46">
        <f>H37</f>
        <v>0</v>
      </c>
      <c r="J34" s="47">
        <f>I37</f>
        <v>0</v>
      </c>
    </row>
    <row r="35" spans="1:10" ht="28.5" customHeight="1" x14ac:dyDescent="0.25">
      <c r="A35" s="124" t="s">
        <v>48</v>
      </c>
      <c r="B35" s="125"/>
      <c r="C35" s="125"/>
      <c r="D35" s="125"/>
      <c r="E35" s="126"/>
      <c r="F35" s="46">
        <v>0</v>
      </c>
      <c r="G35" s="46">
        <v>0</v>
      </c>
      <c r="H35" s="46">
        <v>0</v>
      </c>
      <c r="I35" s="46">
        <v>0</v>
      </c>
      <c r="J35" s="47">
        <v>0</v>
      </c>
    </row>
    <row r="36" spans="1:10" x14ac:dyDescent="0.25">
      <c r="A36" s="124" t="s">
        <v>49</v>
      </c>
      <c r="B36" s="130"/>
      <c r="C36" s="130"/>
      <c r="D36" s="130"/>
      <c r="E36" s="131"/>
      <c r="F36" s="46">
        <v>0</v>
      </c>
      <c r="G36" s="46">
        <v>0</v>
      </c>
      <c r="H36" s="46">
        <v>0</v>
      </c>
      <c r="I36" s="46">
        <v>0</v>
      </c>
      <c r="J36" s="47">
        <v>0</v>
      </c>
    </row>
    <row r="37" spans="1:10" ht="15" customHeight="1" x14ac:dyDescent="0.25">
      <c r="A37" s="121" t="s">
        <v>46</v>
      </c>
      <c r="B37" s="116"/>
      <c r="C37" s="116"/>
      <c r="D37" s="116"/>
      <c r="E37" s="116"/>
      <c r="F37" s="33">
        <f>F34-F35+F36</f>
        <v>0</v>
      </c>
      <c r="G37" s="33">
        <f t="shared" ref="G37:J37" si="7">G34-G35+G36</f>
        <v>0</v>
      </c>
      <c r="H37" s="33">
        <f t="shared" si="7"/>
        <v>0</v>
      </c>
      <c r="I37" s="33">
        <f t="shared" si="7"/>
        <v>0</v>
      </c>
      <c r="J37" s="60">
        <f t="shared" si="7"/>
        <v>0</v>
      </c>
    </row>
    <row r="38" spans="1:10" ht="17.25" customHeight="1" x14ac:dyDescent="0.25"/>
    <row r="39" spans="1:10" x14ac:dyDescent="0.25">
      <c r="A39" s="122"/>
      <c r="B39" s="123"/>
      <c r="C39" s="123"/>
      <c r="D39" s="123"/>
      <c r="E39" s="123"/>
      <c r="F39" s="123"/>
      <c r="G39" s="123"/>
      <c r="H39" s="123"/>
      <c r="I39" s="123"/>
      <c r="J39" s="123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9"/>
  <sheetViews>
    <sheetView topLeftCell="A10" workbookViewId="0">
      <selection activeCell="I29" sqref="I29"/>
    </sheetView>
  </sheetViews>
  <sheetFormatPr defaultRowHeight="15" x14ac:dyDescent="0.25"/>
  <cols>
    <col min="1" max="1" width="11.42578125" customWidth="1"/>
    <col min="2" max="2" width="28.5703125" customWidth="1"/>
    <col min="3" max="6" width="23.42578125" customWidth="1"/>
    <col min="7" max="7" width="23.140625" customWidth="1"/>
  </cols>
  <sheetData>
    <row r="1" spans="1:10" ht="48" customHeight="1" x14ac:dyDescent="0.25">
      <c r="A1" s="112" t="s">
        <v>113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8" customHeight="1" x14ac:dyDescent="0.25">
      <c r="A2" s="4"/>
      <c r="B2" s="4"/>
      <c r="C2" s="4"/>
      <c r="D2" s="4"/>
      <c r="E2" s="4"/>
      <c r="F2" s="4"/>
      <c r="G2" s="4"/>
    </row>
    <row r="3" spans="1:10" ht="15.75" customHeight="1" x14ac:dyDescent="0.25">
      <c r="A3" s="112" t="s">
        <v>15</v>
      </c>
      <c r="B3" s="112"/>
      <c r="C3" s="112"/>
      <c r="D3" s="112"/>
      <c r="E3" s="112"/>
      <c r="F3" s="112"/>
      <c r="G3" s="112"/>
    </row>
    <row r="4" spans="1:10" ht="18" x14ac:dyDescent="0.25">
      <c r="A4" s="4"/>
      <c r="B4" s="4"/>
      <c r="C4" s="4"/>
      <c r="D4" s="4"/>
      <c r="E4" s="4"/>
      <c r="F4" s="5"/>
      <c r="G4" s="5"/>
    </row>
    <row r="5" spans="1:10" ht="18" customHeight="1" x14ac:dyDescent="0.25">
      <c r="A5" s="112" t="s">
        <v>4</v>
      </c>
      <c r="B5" s="112"/>
      <c r="C5" s="112"/>
      <c r="D5" s="112"/>
      <c r="E5" s="112"/>
      <c r="F5" s="112"/>
      <c r="G5" s="112"/>
    </row>
    <row r="6" spans="1:10" ht="18" x14ac:dyDescent="0.25">
      <c r="A6" s="4"/>
      <c r="B6" s="4"/>
      <c r="C6" s="4"/>
      <c r="D6" s="4"/>
      <c r="E6" s="4"/>
      <c r="F6" s="5"/>
      <c r="G6" s="5"/>
    </row>
    <row r="7" spans="1:10" ht="15.75" customHeight="1" x14ac:dyDescent="0.25">
      <c r="A7" s="112" t="s">
        <v>50</v>
      </c>
      <c r="B7" s="112"/>
      <c r="C7" s="112"/>
      <c r="D7" s="112"/>
      <c r="E7" s="112"/>
      <c r="F7" s="112"/>
      <c r="G7" s="112"/>
    </row>
    <row r="8" spans="1:10" ht="18" x14ac:dyDescent="0.25">
      <c r="A8" s="4"/>
      <c r="B8" s="4"/>
      <c r="C8" s="4"/>
      <c r="D8" s="4"/>
      <c r="E8" s="4"/>
      <c r="F8" s="5"/>
      <c r="G8" s="5"/>
    </row>
    <row r="9" spans="1:10" ht="25.5" x14ac:dyDescent="0.25">
      <c r="A9" s="19" t="s">
        <v>55</v>
      </c>
      <c r="B9" s="18" t="s">
        <v>3</v>
      </c>
      <c r="C9" s="18" t="s">
        <v>65</v>
      </c>
      <c r="D9" s="19" t="s">
        <v>66</v>
      </c>
      <c r="E9" s="19" t="s">
        <v>67</v>
      </c>
      <c r="F9" s="19" t="s">
        <v>69</v>
      </c>
      <c r="G9" s="19" t="s">
        <v>68</v>
      </c>
    </row>
    <row r="10" spans="1:10" x14ac:dyDescent="0.25">
      <c r="A10" s="38"/>
      <c r="B10" s="37" t="s">
        <v>57</v>
      </c>
      <c r="C10" s="89">
        <v>609451.81000000006</v>
      </c>
      <c r="D10" s="83">
        <v>946435</v>
      </c>
      <c r="E10" s="83">
        <v>1080000</v>
      </c>
      <c r="F10" s="83">
        <v>1205000</v>
      </c>
      <c r="G10" s="83">
        <v>1205000</v>
      </c>
    </row>
    <row r="11" spans="1:10" ht="15.75" customHeight="1" x14ac:dyDescent="0.25">
      <c r="A11" s="11">
        <v>6</v>
      </c>
      <c r="B11" s="11" t="s">
        <v>6</v>
      </c>
      <c r="C11" s="84">
        <v>609451.81000000006</v>
      </c>
      <c r="D11" s="85">
        <v>946435</v>
      </c>
      <c r="E11" s="85">
        <v>1080000</v>
      </c>
      <c r="F11" s="85">
        <v>1205000</v>
      </c>
      <c r="G11" s="85">
        <v>1205000</v>
      </c>
    </row>
    <row r="12" spans="1:10" ht="38.25" x14ac:dyDescent="0.25">
      <c r="A12" s="61">
        <v>63</v>
      </c>
      <c r="B12" s="15" t="s">
        <v>24</v>
      </c>
      <c r="C12" s="84">
        <v>3170.6</v>
      </c>
      <c r="D12" s="85">
        <v>3000</v>
      </c>
      <c r="E12" s="85">
        <v>3000</v>
      </c>
      <c r="F12" s="85"/>
      <c r="G12" s="85"/>
    </row>
    <row r="13" spans="1:10" ht="17.25" customHeight="1" x14ac:dyDescent="0.25">
      <c r="A13" s="63">
        <v>64</v>
      </c>
      <c r="B13" s="71" t="s">
        <v>73</v>
      </c>
      <c r="C13" s="84">
        <v>190.35</v>
      </c>
      <c r="D13" s="85">
        <v>0</v>
      </c>
      <c r="E13" s="85">
        <v>0</v>
      </c>
      <c r="F13" s="85">
        <v>0</v>
      </c>
      <c r="G13" s="85">
        <v>0</v>
      </c>
    </row>
    <row r="14" spans="1:10" ht="27.75" customHeight="1" x14ac:dyDescent="0.25">
      <c r="A14" s="63">
        <v>65</v>
      </c>
      <c r="B14" s="71" t="s">
        <v>74</v>
      </c>
      <c r="C14" s="84">
        <v>123015.37</v>
      </c>
      <c r="D14" s="85">
        <v>120000</v>
      </c>
      <c r="E14" s="85">
        <v>120000</v>
      </c>
      <c r="F14" s="85">
        <v>120000</v>
      </c>
      <c r="G14" s="85">
        <v>120000</v>
      </c>
    </row>
    <row r="15" spans="1:10" ht="27.75" customHeight="1" x14ac:dyDescent="0.25">
      <c r="A15" s="63">
        <v>66</v>
      </c>
      <c r="B15" s="71" t="s">
        <v>75</v>
      </c>
      <c r="C15" s="84">
        <v>1.59</v>
      </c>
      <c r="D15" s="85">
        <v>0</v>
      </c>
      <c r="E15" s="85">
        <v>0</v>
      </c>
      <c r="F15" s="85">
        <v>0</v>
      </c>
      <c r="G15" s="85">
        <v>0</v>
      </c>
    </row>
    <row r="16" spans="1:10" ht="40.5" customHeight="1" x14ac:dyDescent="0.25">
      <c r="A16" s="63">
        <v>67</v>
      </c>
      <c r="B16" s="15" t="s">
        <v>72</v>
      </c>
      <c r="C16" s="84">
        <v>482969.43</v>
      </c>
      <c r="D16" s="85">
        <v>823435</v>
      </c>
      <c r="E16" s="85">
        <v>957000</v>
      </c>
      <c r="F16" s="85">
        <v>1085000</v>
      </c>
      <c r="G16" s="85">
        <v>1085000</v>
      </c>
    </row>
    <row r="17" spans="1:7" ht="25.5" x14ac:dyDescent="0.25">
      <c r="A17" s="61">
        <v>68</v>
      </c>
      <c r="B17" s="24" t="s">
        <v>76</v>
      </c>
      <c r="C17" s="84">
        <v>104.47</v>
      </c>
      <c r="D17" s="85">
        <v>0</v>
      </c>
      <c r="E17" s="85">
        <v>0</v>
      </c>
      <c r="F17" s="85">
        <v>0</v>
      </c>
      <c r="G17" s="90">
        <v>0</v>
      </c>
    </row>
    <row r="20" spans="1:7" ht="18" x14ac:dyDescent="0.25">
      <c r="A20" s="4"/>
      <c r="B20" s="4"/>
      <c r="C20" s="4"/>
      <c r="D20" s="4"/>
      <c r="E20" s="4"/>
      <c r="F20" s="5"/>
      <c r="G20" s="5"/>
    </row>
    <row r="21" spans="1:7" ht="25.5" x14ac:dyDescent="0.25">
      <c r="A21" s="19" t="s">
        <v>5</v>
      </c>
      <c r="B21" s="18" t="s">
        <v>7</v>
      </c>
      <c r="C21" s="18" t="s">
        <v>65</v>
      </c>
      <c r="D21" s="19" t="s">
        <v>66</v>
      </c>
      <c r="E21" s="19" t="s">
        <v>67</v>
      </c>
      <c r="F21" s="19" t="s">
        <v>69</v>
      </c>
      <c r="G21" s="19" t="s">
        <v>68</v>
      </c>
    </row>
    <row r="22" spans="1:7" x14ac:dyDescent="0.25">
      <c r="A22" s="38"/>
      <c r="B22" s="37" t="s">
        <v>56</v>
      </c>
      <c r="C22" s="89">
        <v>633952.52</v>
      </c>
      <c r="D22" s="83">
        <v>946435</v>
      </c>
      <c r="E22" s="83">
        <v>1080000</v>
      </c>
      <c r="F22" s="83">
        <v>1205000</v>
      </c>
      <c r="G22" s="83">
        <v>1205000</v>
      </c>
    </row>
    <row r="23" spans="1:7" ht="15.75" customHeight="1" x14ac:dyDescent="0.25">
      <c r="A23" s="11">
        <v>3</v>
      </c>
      <c r="B23" s="11" t="s">
        <v>8</v>
      </c>
      <c r="C23" s="84">
        <v>633952.52</v>
      </c>
      <c r="D23" s="85">
        <v>946435</v>
      </c>
      <c r="E23" s="85">
        <f>(E24+E25+E27)</f>
        <v>1080000</v>
      </c>
      <c r="F23" s="85">
        <v>1205000</v>
      </c>
      <c r="G23" s="85">
        <v>1205000</v>
      </c>
    </row>
    <row r="24" spans="1:7" ht="15.75" customHeight="1" x14ac:dyDescent="0.25">
      <c r="A24" s="61">
        <v>31</v>
      </c>
      <c r="B24" s="15" t="s">
        <v>9</v>
      </c>
      <c r="C24" s="84">
        <v>493016.22</v>
      </c>
      <c r="D24" s="85">
        <v>798570</v>
      </c>
      <c r="E24" s="85">
        <v>921800</v>
      </c>
      <c r="F24" s="85">
        <v>1125000</v>
      </c>
      <c r="G24" s="85">
        <v>1125000</v>
      </c>
    </row>
    <row r="25" spans="1:7" x14ac:dyDescent="0.25">
      <c r="A25" s="63">
        <v>32</v>
      </c>
      <c r="B25" s="12" t="s">
        <v>18</v>
      </c>
      <c r="C25" s="84">
        <v>140936.29999999999</v>
      </c>
      <c r="D25" s="85">
        <v>144865</v>
      </c>
      <c r="E25" s="85">
        <v>153200</v>
      </c>
      <c r="F25" s="85">
        <v>75000</v>
      </c>
      <c r="G25" s="85">
        <v>75000</v>
      </c>
    </row>
    <row r="26" spans="1:7" x14ac:dyDescent="0.25">
      <c r="A26" s="62"/>
      <c r="B26" s="13"/>
      <c r="C26" s="84"/>
      <c r="D26" s="85"/>
      <c r="E26" s="85"/>
      <c r="F26" s="85"/>
      <c r="G26" s="85"/>
    </row>
    <row r="27" spans="1:7" ht="25.5" x14ac:dyDescent="0.25">
      <c r="A27" s="14">
        <v>4</v>
      </c>
      <c r="B27" s="23" t="s">
        <v>10</v>
      </c>
      <c r="C27" s="84">
        <v>2996.88</v>
      </c>
      <c r="D27" s="85">
        <v>3000</v>
      </c>
      <c r="E27" s="85">
        <v>5000</v>
      </c>
      <c r="F27" s="85">
        <v>5000</v>
      </c>
      <c r="G27" s="85">
        <v>5000</v>
      </c>
    </row>
    <row r="28" spans="1:7" ht="25.5" x14ac:dyDescent="0.25">
      <c r="A28" s="61">
        <v>42</v>
      </c>
      <c r="B28" s="24" t="s">
        <v>77</v>
      </c>
      <c r="C28" s="84">
        <v>2996.88</v>
      </c>
      <c r="D28" s="85">
        <v>3000</v>
      </c>
      <c r="E28" s="85">
        <v>5000</v>
      </c>
      <c r="F28" s="85">
        <v>5000</v>
      </c>
      <c r="G28" s="90">
        <v>5000</v>
      </c>
    </row>
    <row r="29" spans="1:7" x14ac:dyDescent="0.25">
      <c r="A29" s="62" t="s">
        <v>25</v>
      </c>
      <c r="B29" s="13"/>
      <c r="C29" s="84"/>
      <c r="D29" s="85"/>
      <c r="E29" s="85"/>
      <c r="F29" s="85"/>
      <c r="G29" s="85"/>
    </row>
  </sheetData>
  <mergeCells count="4">
    <mergeCell ref="A3:G3"/>
    <mergeCell ref="A5:G5"/>
    <mergeCell ref="A7:G7"/>
    <mergeCell ref="A1:J1"/>
  </mergeCells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5"/>
  <sheetViews>
    <sheetView topLeftCell="A7" workbookViewId="0">
      <selection activeCell="I36" sqref="I36"/>
    </sheetView>
  </sheetViews>
  <sheetFormatPr defaultRowHeight="15" x14ac:dyDescent="0.25"/>
  <cols>
    <col min="1" max="6" width="25.28515625" customWidth="1"/>
    <col min="14" max="14" width="10.140625" bestFit="1" customWidth="1"/>
  </cols>
  <sheetData>
    <row r="1" spans="1:10" ht="49.5" customHeight="1" x14ac:dyDescent="0.25">
      <c r="A1" s="112" t="s">
        <v>113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112" t="s">
        <v>15</v>
      </c>
      <c r="B3" s="112"/>
      <c r="C3" s="112"/>
      <c r="D3" s="112"/>
      <c r="E3" s="112"/>
      <c r="F3" s="112"/>
    </row>
    <row r="4" spans="1:10" ht="18" x14ac:dyDescent="0.25">
      <c r="B4" s="4"/>
      <c r="C4" s="4"/>
      <c r="D4" s="4"/>
      <c r="E4" s="5"/>
      <c r="F4" s="5"/>
    </row>
    <row r="5" spans="1:10" ht="18" customHeight="1" x14ac:dyDescent="0.25">
      <c r="A5" s="112" t="s">
        <v>4</v>
      </c>
      <c r="B5" s="112"/>
      <c r="C5" s="112"/>
      <c r="D5" s="112"/>
      <c r="E5" s="112"/>
      <c r="F5" s="112"/>
    </row>
    <row r="6" spans="1:10" ht="18" x14ac:dyDescent="0.25">
      <c r="A6" s="4"/>
      <c r="B6" s="4"/>
      <c r="C6" s="4"/>
      <c r="D6" s="4"/>
      <c r="E6" s="5"/>
      <c r="F6" s="5"/>
    </row>
    <row r="7" spans="1:10" ht="15.75" customHeight="1" x14ac:dyDescent="0.25">
      <c r="A7" s="112" t="s">
        <v>51</v>
      </c>
      <c r="B7" s="112"/>
      <c r="C7" s="112"/>
      <c r="D7" s="112"/>
      <c r="E7" s="112"/>
      <c r="F7" s="112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9" t="s">
        <v>64</v>
      </c>
      <c r="B9" s="18" t="s">
        <v>65</v>
      </c>
      <c r="C9" s="19" t="s">
        <v>66</v>
      </c>
      <c r="D9" s="19" t="s">
        <v>67</v>
      </c>
      <c r="E9" s="19" t="s">
        <v>58</v>
      </c>
      <c r="F9" s="19" t="s">
        <v>70</v>
      </c>
    </row>
    <row r="10" spans="1:10" x14ac:dyDescent="0.25">
      <c r="A10" s="40" t="s">
        <v>57</v>
      </c>
      <c r="B10" s="80">
        <v>609451.81000000006</v>
      </c>
      <c r="C10" s="83">
        <v>946435</v>
      </c>
      <c r="D10" s="83">
        <v>1080000</v>
      </c>
      <c r="E10" s="83">
        <v>1205000</v>
      </c>
      <c r="F10" s="83">
        <v>1205000</v>
      </c>
    </row>
    <row r="11" spans="1:10" ht="25.5" x14ac:dyDescent="0.25">
      <c r="A11" s="11" t="s">
        <v>35</v>
      </c>
      <c r="B11" s="8">
        <v>123310.19</v>
      </c>
      <c r="C11" s="9">
        <v>120000</v>
      </c>
      <c r="D11" s="85">
        <v>120000</v>
      </c>
      <c r="E11" s="85">
        <v>120000</v>
      </c>
      <c r="F11" s="85">
        <v>120000</v>
      </c>
    </row>
    <row r="12" spans="1:10" ht="25.5" x14ac:dyDescent="0.25">
      <c r="A12" s="16" t="s">
        <v>36</v>
      </c>
      <c r="B12" s="8">
        <v>123310.19</v>
      </c>
      <c r="C12" s="9">
        <v>120000</v>
      </c>
      <c r="D12" s="85">
        <v>120000</v>
      </c>
      <c r="E12" s="85">
        <v>120000</v>
      </c>
      <c r="F12" s="85">
        <v>120000</v>
      </c>
    </row>
    <row r="13" spans="1:10" x14ac:dyDescent="0.25">
      <c r="A13" s="63"/>
      <c r="B13" s="8"/>
      <c r="C13" s="9"/>
      <c r="D13" s="85"/>
      <c r="E13" s="85"/>
      <c r="F13" s="85"/>
    </row>
    <row r="14" spans="1:10" x14ac:dyDescent="0.25">
      <c r="A14" s="40" t="s">
        <v>34</v>
      </c>
      <c r="B14" s="8">
        <v>486140.03</v>
      </c>
      <c r="C14" s="9">
        <v>826435</v>
      </c>
      <c r="D14" s="85">
        <v>960000</v>
      </c>
      <c r="E14" s="85">
        <v>1085000</v>
      </c>
      <c r="F14" s="90">
        <v>1085000</v>
      </c>
    </row>
    <row r="15" spans="1:10" ht="25.5" x14ac:dyDescent="0.25">
      <c r="A15" s="108" t="s">
        <v>133</v>
      </c>
      <c r="B15" s="8">
        <v>0</v>
      </c>
      <c r="C15" s="9">
        <v>0</v>
      </c>
      <c r="D15" s="85">
        <v>0</v>
      </c>
      <c r="E15" s="85">
        <v>1085000</v>
      </c>
      <c r="F15" s="90">
        <v>1085000</v>
      </c>
    </row>
    <row r="16" spans="1:10" ht="25.5" x14ac:dyDescent="0.25">
      <c r="A16" s="16" t="s">
        <v>59</v>
      </c>
      <c r="B16" s="8">
        <v>482967.84</v>
      </c>
      <c r="C16" s="9">
        <v>823435</v>
      </c>
      <c r="D16" s="85">
        <v>957000</v>
      </c>
      <c r="E16" s="85">
        <v>0</v>
      </c>
      <c r="F16" s="90">
        <v>0</v>
      </c>
    </row>
    <row r="17" spans="1:14" x14ac:dyDescent="0.25">
      <c r="A17" s="16" t="s">
        <v>78</v>
      </c>
      <c r="B17" s="8">
        <v>3170.06</v>
      </c>
      <c r="C17" s="9">
        <v>3000</v>
      </c>
      <c r="D17" s="85">
        <v>3000</v>
      </c>
      <c r="E17" s="85">
        <v>0</v>
      </c>
      <c r="F17" s="90">
        <v>0</v>
      </c>
    </row>
    <row r="18" spans="1:14" x14ac:dyDescent="0.25">
      <c r="A18" s="16"/>
      <c r="B18" s="8"/>
      <c r="C18" s="9"/>
      <c r="D18" s="85"/>
      <c r="E18" s="85"/>
      <c r="F18" s="90"/>
    </row>
    <row r="19" spans="1:14" x14ac:dyDescent="0.25">
      <c r="A19" s="16" t="s">
        <v>86</v>
      </c>
      <c r="B19" s="84">
        <v>1.59</v>
      </c>
      <c r="C19" s="9">
        <v>0</v>
      </c>
      <c r="D19" s="85">
        <v>0</v>
      </c>
      <c r="E19" s="85">
        <v>0</v>
      </c>
      <c r="F19" s="90">
        <v>0</v>
      </c>
    </row>
    <row r="20" spans="1:14" x14ac:dyDescent="0.25">
      <c r="A20" s="63" t="s">
        <v>79</v>
      </c>
      <c r="B20" s="85">
        <v>1.59</v>
      </c>
      <c r="C20" s="9">
        <v>0</v>
      </c>
      <c r="D20" s="85">
        <v>0</v>
      </c>
      <c r="E20" s="85">
        <v>0</v>
      </c>
      <c r="F20" s="85">
        <v>0</v>
      </c>
    </row>
    <row r="21" spans="1:14" x14ac:dyDescent="0.25">
      <c r="A21" s="81"/>
      <c r="B21" s="82"/>
      <c r="C21" s="82"/>
      <c r="D21" s="82"/>
      <c r="E21" s="82"/>
      <c r="F21" s="82"/>
    </row>
    <row r="23" spans="1:14" ht="18" x14ac:dyDescent="0.25">
      <c r="A23" s="4"/>
      <c r="B23" s="4"/>
      <c r="C23" s="4"/>
      <c r="D23" s="4"/>
      <c r="E23" s="5"/>
      <c r="F23" s="5"/>
      <c r="N23" s="88"/>
    </row>
    <row r="24" spans="1:14" ht="25.5" x14ac:dyDescent="0.25">
      <c r="A24" s="19" t="s">
        <v>64</v>
      </c>
      <c r="B24" s="18" t="s">
        <v>65</v>
      </c>
      <c r="C24" s="19" t="s">
        <v>66</v>
      </c>
      <c r="D24" s="19" t="s">
        <v>67</v>
      </c>
      <c r="E24" s="19" t="s">
        <v>58</v>
      </c>
      <c r="F24" s="19" t="s">
        <v>70</v>
      </c>
    </row>
    <row r="25" spans="1:14" x14ac:dyDescent="0.25">
      <c r="A25" s="40" t="s">
        <v>56</v>
      </c>
      <c r="B25" s="39">
        <v>636919.4</v>
      </c>
      <c r="C25" s="83">
        <v>946435</v>
      </c>
      <c r="D25" s="83">
        <v>1080000</v>
      </c>
      <c r="E25" s="83">
        <v>1200000</v>
      </c>
      <c r="F25" s="83">
        <v>1200000</v>
      </c>
    </row>
    <row r="26" spans="1:14" ht="22.5" customHeight="1" x14ac:dyDescent="0.25">
      <c r="A26" s="23" t="s">
        <v>35</v>
      </c>
      <c r="B26" s="8">
        <v>123310.19</v>
      </c>
      <c r="C26" s="9">
        <v>120000</v>
      </c>
      <c r="D26" s="85">
        <v>120000</v>
      </c>
      <c r="E26" s="85">
        <v>120000</v>
      </c>
      <c r="F26" s="85">
        <v>120000</v>
      </c>
    </row>
    <row r="27" spans="1:14" ht="27" customHeight="1" x14ac:dyDescent="0.25">
      <c r="A27" s="70" t="s">
        <v>81</v>
      </c>
      <c r="B27" s="8">
        <v>123310</v>
      </c>
      <c r="C27" s="9">
        <v>120000</v>
      </c>
      <c r="D27" s="85">
        <v>120000</v>
      </c>
      <c r="E27" s="85">
        <v>120000</v>
      </c>
      <c r="F27" s="85">
        <v>120000</v>
      </c>
    </row>
    <row r="28" spans="1:14" x14ac:dyDescent="0.25">
      <c r="A28" s="63"/>
      <c r="B28" s="8"/>
      <c r="C28" s="9"/>
      <c r="D28" s="85"/>
      <c r="E28" s="85"/>
      <c r="F28" s="85"/>
    </row>
    <row r="29" spans="1:14" x14ac:dyDescent="0.25">
      <c r="A29" s="23" t="s">
        <v>34</v>
      </c>
      <c r="B29" s="8">
        <v>513607.62</v>
      </c>
      <c r="C29" s="9">
        <v>826435</v>
      </c>
      <c r="D29" s="85">
        <v>960000</v>
      </c>
      <c r="E29" s="85">
        <v>1085000</v>
      </c>
      <c r="F29" s="85">
        <v>1085000</v>
      </c>
    </row>
    <row r="30" spans="1:14" ht="24" customHeight="1" x14ac:dyDescent="0.25">
      <c r="A30" s="24" t="s">
        <v>133</v>
      </c>
      <c r="B30" s="8">
        <v>0</v>
      </c>
      <c r="C30" s="9">
        <v>0</v>
      </c>
      <c r="D30" s="85">
        <v>0</v>
      </c>
      <c r="E30" s="85"/>
      <c r="F30" s="85"/>
    </row>
    <row r="31" spans="1:14" x14ac:dyDescent="0.25">
      <c r="A31" s="13" t="s">
        <v>82</v>
      </c>
      <c r="B31" s="8">
        <v>510435.43</v>
      </c>
      <c r="C31" s="9">
        <v>823435</v>
      </c>
      <c r="D31" s="85">
        <v>957000</v>
      </c>
      <c r="E31" s="85">
        <v>1085000</v>
      </c>
      <c r="F31" s="90">
        <v>1085000</v>
      </c>
    </row>
    <row r="32" spans="1:14" x14ac:dyDescent="0.25">
      <c r="A32" s="13" t="s">
        <v>83</v>
      </c>
      <c r="B32" s="8">
        <v>3170.6</v>
      </c>
      <c r="C32" s="9">
        <v>3000</v>
      </c>
      <c r="D32" s="85">
        <v>3000</v>
      </c>
      <c r="E32" s="85">
        <v>0</v>
      </c>
      <c r="F32" s="90">
        <v>0</v>
      </c>
    </row>
    <row r="33" spans="1:6" x14ac:dyDescent="0.25">
      <c r="A33" s="13"/>
      <c r="B33" s="8"/>
      <c r="C33" s="9"/>
      <c r="D33" s="85"/>
      <c r="E33" s="85"/>
      <c r="F33" s="90"/>
    </row>
    <row r="34" spans="1:6" x14ac:dyDescent="0.25">
      <c r="A34" s="13" t="s">
        <v>85</v>
      </c>
      <c r="B34" s="84">
        <v>1.59</v>
      </c>
      <c r="C34" s="9">
        <v>0</v>
      </c>
      <c r="D34" s="9">
        <v>0</v>
      </c>
      <c r="E34" s="9">
        <v>0</v>
      </c>
      <c r="F34" s="10">
        <v>0</v>
      </c>
    </row>
    <row r="35" spans="1:6" x14ac:dyDescent="0.25">
      <c r="A35" s="63" t="s">
        <v>84</v>
      </c>
      <c r="B35" s="84">
        <v>1.59</v>
      </c>
      <c r="C35" s="9">
        <v>0</v>
      </c>
      <c r="D35" s="9">
        <v>0</v>
      </c>
      <c r="E35" s="9">
        <v>0</v>
      </c>
      <c r="F35" s="9">
        <v>0</v>
      </c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7"/>
  <sheetViews>
    <sheetView workbookViewId="0">
      <selection activeCell="F23" sqref="F2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0" ht="51.75" customHeight="1" x14ac:dyDescent="0.25">
      <c r="A1" s="112" t="s">
        <v>113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x14ac:dyDescent="0.25">
      <c r="A3" s="112" t="s">
        <v>15</v>
      </c>
      <c r="B3" s="112"/>
      <c r="C3" s="112"/>
      <c r="D3" s="112"/>
      <c r="E3" s="113"/>
      <c r="F3" s="113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112" t="s">
        <v>4</v>
      </c>
      <c r="B5" s="114"/>
      <c r="C5" s="114"/>
      <c r="D5" s="114"/>
      <c r="E5" s="114"/>
      <c r="F5" s="114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112" t="s">
        <v>11</v>
      </c>
      <c r="B7" s="132"/>
      <c r="C7" s="132"/>
      <c r="D7" s="132"/>
      <c r="E7" s="132"/>
      <c r="F7" s="132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9" t="s">
        <v>64</v>
      </c>
      <c r="B9" s="18" t="s">
        <v>65</v>
      </c>
      <c r="C9" s="19" t="s">
        <v>66</v>
      </c>
      <c r="D9" s="19" t="s">
        <v>67</v>
      </c>
      <c r="E9" s="19" t="s">
        <v>58</v>
      </c>
      <c r="F9" s="19" t="s">
        <v>70</v>
      </c>
    </row>
    <row r="10" spans="1:10" ht="15.75" customHeight="1" x14ac:dyDescent="0.25">
      <c r="A10" s="11" t="s">
        <v>56</v>
      </c>
      <c r="B10" s="84">
        <v>636919.4</v>
      </c>
      <c r="C10" s="85">
        <v>946435</v>
      </c>
      <c r="D10" s="85">
        <v>1080000</v>
      </c>
      <c r="E10" s="85">
        <v>1205000</v>
      </c>
      <c r="F10" s="85">
        <v>1205000</v>
      </c>
    </row>
    <row r="11" spans="1:10" ht="15.75" customHeight="1" x14ac:dyDescent="0.25">
      <c r="A11" s="11" t="s">
        <v>87</v>
      </c>
      <c r="B11" s="8">
        <v>636919.4</v>
      </c>
      <c r="C11" s="9">
        <v>946435</v>
      </c>
      <c r="D11" s="9">
        <v>1080000</v>
      </c>
      <c r="E11" s="9">
        <v>1205000</v>
      </c>
      <c r="F11" s="9">
        <v>1205000</v>
      </c>
    </row>
    <row r="12" spans="1:10" x14ac:dyDescent="0.25">
      <c r="A12" s="16" t="s">
        <v>88</v>
      </c>
      <c r="B12" s="8">
        <v>593756.31000000006</v>
      </c>
      <c r="C12" s="9">
        <v>899435</v>
      </c>
      <c r="D12" s="9">
        <v>1030000</v>
      </c>
      <c r="E12" s="9">
        <v>1145000</v>
      </c>
      <c r="F12" s="9">
        <v>1145000</v>
      </c>
    </row>
    <row r="13" spans="1:10" s="67" customFormat="1" x14ac:dyDescent="0.25">
      <c r="A13" s="64" t="s">
        <v>89</v>
      </c>
      <c r="B13" s="65">
        <v>43163.09</v>
      </c>
      <c r="C13" s="66">
        <v>47000</v>
      </c>
      <c r="D13" s="66">
        <v>50000</v>
      </c>
      <c r="E13" s="66">
        <v>60000</v>
      </c>
      <c r="F13" s="66">
        <v>60000</v>
      </c>
    </row>
    <row r="14" spans="1:10" x14ac:dyDescent="0.25">
      <c r="A14" s="68"/>
      <c r="B14" s="8"/>
      <c r="C14" s="9"/>
      <c r="D14" s="9"/>
      <c r="E14" s="9"/>
      <c r="F14" s="9"/>
    </row>
    <row r="15" spans="1:10" x14ac:dyDescent="0.25">
      <c r="A15" s="11"/>
      <c r="B15" s="8"/>
      <c r="C15" s="9"/>
      <c r="D15" s="9"/>
      <c r="E15" s="9"/>
      <c r="F15" s="10"/>
    </row>
    <row r="16" spans="1:10" x14ac:dyDescent="0.25">
      <c r="A16" s="17"/>
      <c r="B16" s="8"/>
      <c r="C16" s="9"/>
      <c r="D16" s="9"/>
      <c r="E16" s="9"/>
      <c r="F16" s="10"/>
    </row>
    <row r="17" spans="1:6" x14ac:dyDescent="0.25">
      <c r="A17" s="68" t="s">
        <v>25</v>
      </c>
      <c r="B17" s="8"/>
      <c r="C17" s="9"/>
      <c r="D17" s="9"/>
      <c r="E17" s="9"/>
      <c r="F17" s="9"/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5"/>
  <sheetViews>
    <sheetView workbookViewId="0">
      <selection activeCell="F19" sqref="F19"/>
    </sheetView>
  </sheetViews>
  <sheetFormatPr defaultRowHeight="15" x14ac:dyDescent="0.25"/>
  <cols>
    <col min="1" max="1" width="10.28515625" customWidth="1"/>
    <col min="2" max="7" width="25.28515625" customWidth="1"/>
  </cols>
  <sheetData>
    <row r="1" spans="1:10" ht="50.25" customHeight="1" x14ac:dyDescent="0.25">
      <c r="A1" s="112" t="s">
        <v>114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8" customHeight="1" x14ac:dyDescent="0.25">
      <c r="A2" s="4"/>
      <c r="B2" s="4"/>
      <c r="C2" s="4"/>
      <c r="D2" s="4"/>
      <c r="E2" s="4"/>
      <c r="F2" s="4"/>
      <c r="G2" s="4"/>
    </row>
    <row r="3" spans="1:10" ht="15.75" customHeight="1" x14ac:dyDescent="0.25">
      <c r="A3" s="112" t="s">
        <v>15</v>
      </c>
      <c r="B3" s="112"/>
      <c r="C3" s="112"/>
      <c r="D3" s="112"/>
      <c r="E3" s="112"/>
      <c r="F3" s="112"/>
      <c r="G3" s="112"/>
    </row>
    <row r="4" spans="1:10" ht="18" x14ac:dyDescent="0.25">
      <c r="A4" s="4"/>
      <c r="B4" s="4"/>
      <c r="C4" s="4"/>
      <c r="D4" s="4"/>
      <c r="E4" s="4"/>
      <c r="F4" s="5"/>
      <c r="G4" s="5"/>
    </row>
    <row r="5" spans="1:10" ht="18" customHeight="1" x14ac:dyDescent="0.25">
      <c r="A5" s="112" t="s">
        <v>52</v>
      </c>
      <c r="B5" s="112"/>
      <c r="C5" s="112"/>
      <c r="D5" s="112"/>
      <c r="E5" s="112"/>
      <c r="F5" s="112"/>
      <c r="G5" s="112"/>
    </row>
    <row r="6" spans="1:10" ht="18" customHeight="1" x14ac:dyDescent="0.25">
      <c r="A6" s="42"/>
      <c r="B6" s="42"/>
      <c r="C6" s="42"/>
      <c r="D6" s="42"/>
      <c r="E6" s="42"/>
      <c r="F6" s="42"/>
      <c r="G6" s="42"/>
    </row>
    <row r="7" spans="1:10" ht="18" customHeight="1" x14ac:dyDescent="0.25">
      <c r="A7" s="112" t="s">
        <v>53</v>
      </c>
      <c r="B7" s="112"/>
      <c r="C7" s="112"/>
      <c r="D7" s="112"/>
      <c r="E7" s="112"/>
      <c r="F7" s="112"/>
      <c r="G7" s="112"/>
    </row>
    <row r="8" spans="1:10" ht="18" x14ac:dyDescent="0.25">
      <c r="A8" s="4"/>
      <c r="B8" s="4"/>
      <c r="C8" s="4"/>
      <c r="D8" s="4"/>
      <c r="E8" s="4"/>
      <c r="F8" s="5"/>
      <c r="G8" s="5"/>
    </row>
    <row r="9" spans="1:10" ht="25.5" x14ac:dyDescent="0.25">
      <c r="A9" s="19" t="s">
        <v>55</v>
      </c>
      <c r="B9" s="18" t="s">
        <v>26</v>
      </c>
      <c r="C9" s="18" t="s">
        <v>65</v>
      </c>
      <c r="D9" s="19" t="s">
        <v>66</v>
      </c>
      <c r="E9" s="19" t="s">
        <v>67</v>
      </c>
      <c r="F9" s="19" t="s">
        <v>58</v>
      </c>
      <c r="G9" s="19" t="s">
        <v>70</v>
      </c>
    </row>
    <row r="10" spans="1:10" ht="25.5" x14ac:dyDescent="0.25">
      <c r="A10" s="11">
        <v>8</v>
      </c>
      <c r="B10" s="11" t="s">
        <v>12</v>
      </c>
      <c r="C10" s="8">
        <v>0</v>
      </c>
      <c r="D10" s="9">
        <v>0</v>
      </c>
      <c r="E10" s="9">
        <v>0</v>
      </c>
      <c r="F10" s="9">
        <v>0</v>
      </c>
      <c r="G10" s="9">
        <v>0</v>
      </c>
    </row>
    <row r="11" spans="1:10" x14ac:dyDescent="0.25">
      <c r="A11" s="61">
        <v>84</v>
      </c>
      <c r="B11" s="15" t="s">
        <v>19</v>
      </c>
      <c r="C11" s="8">
        <v>0</v>
      </c>
      <c r="D11" s="9">
        <v>0</v>
      </c>
      <c r="E11" s="9">
        <v>0</v>
      </c>
      <c r="F11" s="9">
        <v>0</v>
      </c>
      <c r="G11" s="9">
        <v>0</v>
      </c>
    </row>
    <row r="12" spans="1:10" x14ac:dyDescent="0.25">
      <c r="A12" s="59" t="s">
        <v>25</v>
      </c>
      <c r="B12" s="41"/>
      <c r="C12" s="8"/>
      <c r="D12" s="9"/>
      <c r="E12" s="9"/>
      <c r="F12" s="9"/>
      <c r="G12" s="9"/>
    </row>
    <row r="13" spans="1:10" ht="25.5" x14ac:dyDescent="0.25">
      <c r="A13" s="14">
        <v>5</v>
      </c>
      <c r="B13" s="23" t="s">
        <v>13</v>
      </c>
      <c r="C13" s="8">
        <v>0</v>
      </c>
      <c r="D13" s="9">
        <v>0</v>
      </c>
      <c r="E13" s="9">
        <v>0</v>
      </c>
      <c r="F13" s="9">
        <v>0</v>
      </c>
      <c r="G13" s="9">
        <v>0</v>
      </c>
    </row>
    <row r="14" spans="1:10" ht="25.5" x14ac:dyDescent="0.25">
      <c r="A14" s="61">
        <v>54</v>
      </c>
      <c r="B14" s="24" t="s">
        <v>20</v>
      </c>
      <c r="C14" s="8">
        <v>0</v>
      </c>
      <c r="D14" s="9">
        <v>0</v>
      </c>
      <c r="E14" s="9">
        <v>0</v>
      </c>
      <c r="F14" s="9">
        <v>0</v>
      </c>
      <c r="G14" s="10">
        <v>0</v>
      </c>
    </row>
    <row r="15" spans="1:10" x14ac:dyDescent="0.25">
      <c r="A15" s="59" t="s">
        <v>25</v>
      </c>
      <c r="B15" s="41"/>
      <c r="C15" s="8"/>
      <c r="D15" s="9"/>
      <c r="E15" s="9"/>
      <c r="F15" s="9"/>
      <c r="G15" s="9"/>
    </row>
  </sheetData>
  <mergeCells count="4">
    <mergeCell ref="A3:G3"/>
    <mergeCell ref="A5:G5"/>
    <mergeCell ref="A7:G7"/>
    <mergeCell ref="A1:J1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0"/>
  <sheetViews>
    <sheetView workbookViewId="0">
      <selection sqref="A1:J1"/>
    </sheetView>
  </sheetViews>
  <sheetFormatPr defaultRowHeight="15" x14ac:dyDescent="0.25"/>
  <cols>
    <col min="1" max="1" width="27.42578125" customWidth="1"/>
    <col min="2" max="2" width="23.140625" customWidth="1"/>
    <col min="3" max="6" width="25.28515625" customWidth="1"/>
  </cols>
  <sheetData>
    <row r="1" spans="1:10" ht="49.5" customHeight="1" x14ac:dyDescent="0.25">
      <c r="A1" s="112" t="s">
        <v>112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112" t="s">
        <v>15</v>
      </c>
      <c r="B3" s="112"/>
      <c r="C3" s="112"/>
      <c r="D3" s="112"/>
      <c r="E3" s="112"/>
      <c r="F3" s="112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112" t="s">
        <v>54</v>
      </c>
      <c r="B5" s="112"/>
      <c r="C5" s="112"/>
      <c r="D5" s="112"/>
      <c r="E5" s="112"/>
      <c r="F5" s="112"/>
    </row>
    <row r="6" spans="1:10" ht="18" x14ac:dyDescent="0.25">
      <c r="A6" s="4"/>
      <c r="B6" s="4"/>
      <c r="C6" s="4"/>
      <c r="D6" s="4"/>
      <c r="E6" s="5"/>
      <c r="F6" s="5"/>
    </row>
    <row r="7" spans="1:10" ht="25.5" x14ac:dyDescent="0.25">
      <c r="A7" s="18" t="s">
        <v>64</v>
      </c>
      <c r="B7" s="18" t="s">
        <v>65</v>
      </c>
      <c r="C7" s="19" t="s">
        <v>66</v>
      </c>
      <c r="D7" s="19" t="s">
        <v>67</v>
      </c>
      <c r="E7" s="19" t="s">
        <v>58</v>
      </c>
      <c r="F7" s="19" t="s">
        <v>68</v>
      </c>
    </row>
    <row r="8" spans="1:10" x14ac:dyDescent="0.25">
      <c r="A8" s="11" t="s">
        <v>60</v>
      </c>
      <c r="B8" s="8">
        <v>0</v>
      </c>
      <c r="C8" s="9">
        <v>0</v>
      </c>
      <c r="D8" s="9">
        <v>0</v>
      </c>
      <c r="E8" s="9">
        <v>0</v>
      </c>
      <c r="F8" s="9">
        <v>0</v>
      </c>
    </row>
    <row r="9" spans="1:10" x14ac:dyDescent="0.25">
      <c r="A9" s="11" t="s">
        <v>37</v>
      </c>
      <c r="B9" s="8">
        <v>0</v>
      </c>
      <c r="C9" s="9">
        <v>0</v>
      </c>
      <c r="D9" s="9">
        <v>0</v>
      </c>
      <c r="E9" s="9">
        <v>0</v>
      </c>
      <c r="F9" s="9">
        <v>0</v>
      </c>
    </row>
    <row r="10" spans="1:10" x14ac:dyDescent="0.25">
      <c r="A10" s="13" t="s">
        <v>38</v>
      </c>
      <c r="B10" s="8">
        <v>0</v>
      </c>
      <c r="C10" s="9">
        <v>0</v>
      </c>
      <c r="D10" s="9">
        <v>0</v>
      </c>
      <c r="E10" s="9">
        <v>0</v>
      </c>
      <c r="F10" s="10">
        <v>0</v>
      </c>
    </row>
    <row r="11" spans="1:10" ht="38.25" x14ac:dyDescent="0.25">
      <c r="A11" s="11" t="s">
        <v>62</v>
      </c>
      <c r="B11" s="8">
        <v>0</v>
      </c>
      <c r="C11" s="9">
        <v>0</v>
      </c>
      <c r="D11" s="9">
        <v>0</v>
      </c>
      <c r="E11" s="9">
        <v>0</v>
      </c>
      <c r="F11" s="9">
        <v>0</v>
      </c>
    </row>
    <row r="12" spans="1:10" ht="38.25" x14ac:dyDescent="0.25">
      <c r="A12" s="16" t="s">
        <v>63</v>
      </c>
      <c r="B12" s="8">
        <v>0</v>
      </c>
      <c r="C12" s="9">
        <v>0</v>
      </c>
      <c r="D12" s="9">
        <v>0</v>
      </c>
      <c r="E12" s="9">
        <v>0</v>
      </c>
      <c r="F12" s="9">
        <v>0</v>
      </c>
    </row>
    <row r="13" spans="1:10" x14ac:dyDescent="0.25">
      <c r="A13" s="69" t="s">
        <v>25</v>
      </c>
      <c r="B13" s="8"/>
      <c r="C13" s="9"/>
      <c r="D13" s="9"/>
      <c r="E13" s="9"/>
      <c r="F13" s="9"/>
    </row>
    <row r="14" spans="1:10" x14ac:dyDescent="0.25">
      <c r="A14" s="16"/>
      <c r="B14" s="8"/>
      <c r="C14" s="9"/>
      <c r="D14" s="9"/>
      <c r="E14" s="9"/>
      <c r="F14" s="9"/>
    </row>
    <row r="15" spans="1:10" x14ac:dyDescent="0.25">
      <c r="A15" s="11" t="s">
        <v>61</v>
      </c>
      <c r="B15" s="8">
        <v>0</v>
      </c>
      <c r="C15" s="9">
        <v>0</v>
      </c>
      <c r="D15" s="9">
        <v>0</v>
      </c>
      <c r="E15" s="9">
        <v>0</v>
      </c>
      <c r="F15" s="9">
        <v>0</v>
      </c>
    </row>
    <row r="16" spans="1:10" x14ac:dyDescent="0.25">
      <c r="A16" s="23" t="s">
        <v>37</v>
      </c>
      <c r="B16" s="8">
        <v>0</v>
      </c>
      <c r="C16" s="9">
        <v>0</v>
      </c>
      <c r="D16" s="9">
        <v>0</v>
      </c>
      <c r="E16" s="9">
        <v>0</v>
      </c>
      <c r="F16" s="9"/>
    </row>
    <row r="17" spans="1:6" x14ac:dyDescent="0.25">
      <c r="A17" s="13" t="s">
        <v>38</v>
      </c>
      <c r="B17" s="8">
        <v>0</v>
      </c>
      <c r="C17" s="9">
        <v>0</v>
      </c>
      <c r="D17" s="9">
        <v>0</v>
      </c>
      <c r="E17" s="9">
        <v>0</v>
      </c>
      <c r="F17" s="10">
        <v>0</v>
      </c>
    </row>
    <row r="18" spans="1:6" x14ac:dyDescent="0.25">
      <c r="A18" s="23" t="s">
        <v>39</v>
      </c>
      <c r="B18" s="8">
        <v>0</v>
      </c>
      <c r="C18" s="9">
        <v>0</v>
      </c>
      <c r="D18" s="9">
        <v>0</v>
      </c>
      <c r="E18" s="9">
        <v>0</v>
      </c>
      <c r="F18" s="10">
        <v>0</v>
      </c>
    </row>
    <row r="19" spans="1:6" x14ac:dyDescent="0.25">
      <c r="A19" s="13" t="s">
        <v>40</v>
      </c>
      <c r="B19" s="8">
        <v>0</v>
      </c>
      <c r="C19" s="9">
        <v>0</v>
      </c>
      <c r="D19" s="9">
        <v>0</v>
      </c>
      <c r="E19" s="9">
        <v>0</v>
      </c>
      <c r="F19" s="10">
        <v>0</v>
      </c>
    </row>
    <row r="20" spans="1:6" x14ac:dyDescent="0.25">
      <c r="A20" s="70" t="s">
        <v>25</v>
      </c>
      <c r="B20" s="8"/>
      <c r="C20" s="9"/>
      <c r="D20" s="9"/>
      <c r="E20" s="9"/>
      <c r="F20" s="10"/>
    </row>
  </sheetData>
  <mergeCells count="3">
    <mergeCell ref="A3:F3"/>
    <mergeCell ref="A5:F5"/>
    <mergeCell ref="A1:J1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52"/>
  <sheetViews>
    <sheetView tabSelected="1" topLeftCell="A28" workbookViewId="0">
      <selection activeCell="O18" sqref="O18"/>
    </sheetView>
  </sheetViews>
  <sheetFormatPr defaultRowHeight="15" x14ac:dyDescent="0.25"/>
  <cols>
    <col min="1" max="1" width="17.85546875" customWidth="1"/>
    <col min="2" max="2" width="16.28515625" customWidth="1"/>
    <col min="3" max="3" width="16.140625" customWidth="1"/>
    <col min="4" max="4" width="30" customWidth="1"/>
    <col min="5" max="5" width="23" customWidth="1"/>
    <col min="6" max="6" width="21.5703125" customWidth="1"/>
    <col min="7" max="7" width="20.28515625" customWidth="1"/>
    <col min="8" max="8" width="21.42578125" customWidth="1"/>
    <col min="9" max="9" width="21.28515625" customWidth="1"/>
  </cols>
  <sheetData>
    <row r="1" spans="1:10" ht="46.5" customHeight="1" x14ac:dyDescent="0.25">
      <c r="A1" s="112" t="s">
        <v>112</v>
      </c>
      <c r="B1" s="112"/>
      <c r="C1" s="112"/>
      <c r="D1" s="112"/>
      <c r="E1" s="112"/>
      <c r="F1" s="112"/>
      <c r="G1" s="112"/>
      <c r="H1" s="112"/>
      <c r="I1" s="112"/>
      <c r="J1" s="112"/>
    </row>
    <row r="2" spans="1:10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0" ht="18" customHeight="1" x14ac:dyDescent="0.25">
      <c r="A3" s="112" t="s">
        <v>14</v>
      </c>
      <c r="B3" s="114"/>
      <c r="C3" s="114"/>
      <c r="D3" s="114"/>
      <c r="E3" s="114"/>
      <c r="F3" s="114"/>
      <c r="G3" s="114"/>
      <c r="H3" s="114"/>
      <c r="I3" s="114"/>
    </row>
    <row r="4" spans="1:10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0" ht="25.5" x14ac:dyDescent="0.25">
      <c r="A5" s="133" t="s">
        <v>16</v>
      </c>
      <c r="B5" s="134"/>
      <c r="C5" s="135"/>
      <c r="D5" s="18" t="s">
        <v>17</v>
      </c>
      <c r="E5" s="18" t="s">
        <v>65</v>
      </c>
      <c r="F5" s="19" t="s">
        <v>66</v>
      </c>
      <c r="G5" s="19" t="s">
        <v>71</v>
      </c>
      <c r="H5" s="19" t="s">
        <v>58</v>
      </c>
      <c r="I5" s="19" t="s">
        <v>70</v>
      </c>
    </row>
    <row r="6" spans="1:10" x14ac:dyDescent="0.25">
      <c r="A6" s="136" t="s">
        <v>120</v>
      </c>
      <c r="B6" s="137"/>
      <c r="C6" s="138"/>
      <c r="D6" s="26" t="s">
        <v>115</v>
      </c>
      <c r="E6" s="84">
        <v>636919.4</v>
      </c>
      <c r="F6" s="85">
        <v>946435</v>
      </c>
      <c r="G6" s="85">
        <v>1080000</v>
      </c>
      <c r="H6" s="85">
        <v>1205000</v>
      </c>
      <c r="I6" s="85">
        <v>1205000</v>
      </c>
    </row>
    <row r="7" spans="1:10" ht="27.75" customHeight="1" x14ac:dyDescent="0.25">
      <c r="A7" s="93" t="s">
        <v>122</v>
      </c>
      <c r="B7" s="94"/>
      <c r="C7" s="26"/>
      <c r="D7" s="26" t="s">
        <v>121</v>
      </c>
      <c r="E7" s="84">
        <v>636919.4</v>
      </c>
      <c r="F7" s="85">
        <v>946435</v>
      </c>
      <c r="G7" s="85">
        <v>1080000</v>
      </c>
      <c r="H7" s="85">
        <v>1205000</v>
      </c>
      <c r="I7" s="85">
        <v>1205000</v>
      </c>
    </row>
    <row r="8" spans="1:10" ht="27.75" customHeight="1" x14ac:dyDescent="0.25">
      <c r="A8" s="102"/>
      <c r="B8" s="73" t="s">
        <v>125</v>
      </c>
      <c r="C8" s="103"/>
      <c r="D8" s="95" t="s">
        <v>80</v>
      </c>
      <c r="E8" s="105">
        <v>0</v>
      </c>
      <c r="F8" s="106">
        <v>0</v>
      </c>
      <c r="G8" s="106">
        <v>0</v>
      </c>
      <c r="H8" s="85">
        <v>120000</v>
      </c>
      <c r="I8" s="85">
        <v>120000</v>
      </c>
    </row>
    <row r="9" spans="1:10" ht="25.5" x14ac:dyDescent="0.25">
      <c r="A9" s="72"/>
      <c r="B9" s="73" t="s">
        <v>117</v>
      </c>
      <c r="C9" s="74"/>
      <c r="D9" s="95" t="s">
        <v>126</v>
      </c>
      <c r="E9" s="84">
        <v>123310.19</v>
      </c>
      <c r="F9" s="85">
        <v>120000</v>
      </c>
      <c r="G9" s="85">
        <v>120000</v>
      </c>
      <c r="H9" s="106">
        <v>0</v>
      </c>
      <c r="I9" s="106">
        <v>0</v>
      </c>
    </row>
    <row r="10" spans="1:10" s="67" customFormat="1" ht="15.75" customHeight="1" x14ac:dyDescent="0.25">
      <c r="A10" s="139" t="s">
        <v>116</v>
      </c>
      <c r="B10" s="140"/>
      <c r="C10" s="141"/>
      <c r="D10" s="36" t="s">
        <v>105</v>
      </c>
      <c r="E10" s="84">
        <v>510640.74</v>
      </c>
      <c r="F10" s="85">
        <v>823435</v>
      </c>
      <c r="G10" s="85">
        <v>957000</v>
      </c>
      <c r="H10" s="106">
        <v>0</v>
      </c>
      <c r="I10" s="106">
        <v>0</v>
      </c>
    </row>
    <row r="11" spans="1:10" s="67" customFormat="1" ht="24" customHeight="1" x14ac:dyDescent="0.25">
      <c r="A11" s="96"/>
      <c r="B11" s="99" t="s">
        <v>123</v>
      </c>
      <c r="C11" s="92"/>
      <c r="D11" s="36" t="s">
        <v>124</v>
      </c>
      <c r="E11" s="105">
        <v>0</v>
      </c>
      <c r="F11" s="106">
        <v>0</v>
      </c>
      <c r="G11" s="106">
        <v>0</v>
      </c>
      <c r="H11" s="85">
        <v>1085000</v>
      </c>
      <c r="I11" s="85">
        <v>1085000</v>
      </c>
    </row>
    <row r="12" spans="1:10" s="67" customFormat="1" ht="15.75" customHeight="1" x14ac:dyDescent="0.25">
      <c r="A12" s="96"/>
      <c r="B12" s="97" t="s">
        <v>118</v>
      </c>
      <c r="C12" s="92"/>
      <c r="D12" s="36" t="s">
        <v>107</v>
      </c>
      <c r="E12" s="84">
        <v>3171.6</v>
      </c>
      <c r="F12" s="85">
        <v>3000</v>
      </c>
      <c r="G12" s="85">
        <v>3000</v>
      </c>
      <c r="H12" s="109">
        <v>0</v>
      </c>
      <c r="I12" s="109">
        <v>0</v>
      </c>
    </row>
    <row r="13" spans="1:10" s="67" customFormat="1" ht="15.75" customHeight="1" x14ac:dyDescent="0.25">
      <c r="A13" s="96"/>
      <c r="B13" s="97" t="s">
        <v>119</v>
      </c>
      <c r="C13" s="92"/>
      <c r="D13" s="36" t="s">
        <v>110</v>
      </c>
      <c r="E13" s="84">
        <v>1.59</v>
      </c>
      <c r="F13" s="9">
        <v>0</v>
      </c>
      <c r="G13" s="9">
        <v>0</v>
      </c>
      <c r="H13" s="66">
        <v>0</v>
      </c>
      <c r="I13" s="66">
        <v>0</v>
      </c>
    </row>
    <row r="14" spans="1:10" s="67" customFormat="1" ht="15" customHeight="1" x14ac:dyDescent="0.25">
      <c r="A14" s="142"/>
      <c r="B14" s="140"/>
      <c r="C14" s="141"/>
      <c r="D14" s="36"/>
      <c r="E14" s="65"/>
      <c r="F14" s="66"/>
      <c r="G14" s="66"/>
      <c r="H14" s="66"/>
      <c r="I14" s="66"/>
    </row>
    <row r="15" spans="1:10" x14ac:dyDescent="0.25">
      <c r="A15" s="136" t="s">
        <v>91</v>
      </c>
      <c r="B15" s="137"/>
      <c r="C15" s="138"/>
      <c r="D15" s="26" t="s">
        <v>90</v>
      </c>
      <c r="E15" s="84">
        <v>636919.4</v>
      </c>
      <c r="F15" s="85">
        <v>946435</v>
      </c>
      <c r="G15" s="85">
        <v>1080000</v>
      </c>
      <c r="H15" s="85">
        <v>1205000</v>
      </c>
      <c r="I15" s="85">
        <v>1205000</v>
      </c>
    </row>
    <row r="16" spans="1:10" ht="38.25" x14ac:dyDescent="0.25">
      <c r="A16" s="136" t="s">
        <v>92</v>
      </c>
      <c r="B16" s="137"/>
      <c r="C16" s="138"/>
      <c r="D16" s="26" t="s">
        <v>93</v>
      </c>
      <c r="E16" s="84">
        <v>633952.52</v>
      </c>
      <c r="F16" s="85">
        <v>943435</v>
      </c>
      <c r="G16" s="85">
        <v>1075000</v>
      </c>
      <c r="H16" s="85">
        <v>1200000</v>
      </c>
      <c r="I16" s="85">
        <v>120000</v>
      </c>
    </row>
    <row r="17" spans="1:14" ht="25.5" x14ac:dyDescent="0.25">
      <c r="A17" s="93"/>
      <c r="B17" s="97" t="s">
        <v>125</v>
      </c>
      <c r="C17" s="26"/>
      <c r="D17" s="104" t="s">
        <v>128</v>
      </c>
      <c r="E17" s="105">
        <v>0</v>
      </c>
      <c r="F17" s="106">
        <v>0</v>
      </c>
      <c r="G17" s="106">
        <v>0</v>
      </c>
      <c r="H17" s="85">
        <v>120000</v>
      </c>
      <c r="I17" s="85">
        <v>120000</v>
      </c>
    </row>
    <row r="18" spans="1:14" x14ac:dyDescent="0.25">
      <c r="A18" s="93" t="s">
        <v>129</v>
      </c>
      <c r="B18" s="73">
        <v>3</v>
      </c>
      <c r="C18" s="26"/>
      <c r="D18" s="25" t="s">
        <v>94</v>
      </c>
      <c r="E18" s="105">
        <v>0</v>
      </c>
      <c r="F18" s="106">
        <v>0</v>
      </c>
      <c r="G18" s="106">
        <v>0</v>
      </c>
      <c r="H18" s="85">
        <v>120000</v>
      </c>
      <c r="I18" s="85">
        <v>120000</v>
      </c>
    </row>
    <row r="19" spans="1:14" x14ac:dyDescent="0.25">
      <c r="A19" s="93"/>
      <c r="B19" s="73">
        <v>32</v>
      </c>
      <c r="C19" s="26"/>
      <c r="D19" s="25" t="s">
        <v>96</v>
      </c>
      <c r="E19" s="105">
        <v>0</v>
      </c>
      <c r="F19" s="106">
        <v>0</v>
      </c>
      <c r="G19" s="106">
        <v>0</v>
      </c>
      <c r="H19" s="85">
        <v>120000</v>
      </c>
      <c r="I19" s="85">
        <v>120000</v>
      </c>
    </row>
    <row r="20" spans="1:14" ht="25.5" x14ac:dyDescent="0.25">
      <c r="A20" s="143" t="s">
        <v>127</v>
      </c>
      <c r="B20" s="144"/>
      <c r="C20" s="145"/>
      <c r="D20" s="36" t="s">
        <v>80</v>
      </c>
      <c r="E20" s="84">
        <v>123310.19</v>
      </c>
      <c r="F20" s="9">
        <v>120000</v>
      </c>
      <c r="G20" s="9">
        <v>120000</v>
      </c>
      <c r="H20" s="9">
        <v>0</v>
      </c>
      <c r="I20" s="10">
        <v>0</v>
      </c>
    </row>
    <row r="21" spans="1:14" x14ac:dyDescent="0.25">
      <c r="A21" s="146">
        <v>3</v>
      </c>
      <c r="B21" s="147"/>
      <c r="C21" s="148"/>
      <c r="D21" s="25" t="s">
        <v>94</v>
      </c>
      <c r="E21" s="84">
        <v>123310.19</v>
      </c>
      <c r="F21" s="9">
        <v>0</v>
      </c>
      <c r="G21" s="9">
        <v>0</v>
      </c>
      <c r="H21" s="9">
        <v>0</v>
      </c>
      <c r="I21" s="10">
        <v>0</v>
      </c>
    </row>
    <row r="22" spans="1:14" ht="18" customHeight="1" x14ac:dyDescent="0.25">
      <c r="A22" s="146">
        <v>31</v>
      </c>
      <c r="B22" s="147"/>
      <c r="C22" s="148"/>
      <c r="D22" s="25" t="s">
        <v>95</v>
      </c>
      <c r="E22" s="84">
        <v>5547.88</v>
      </c>
      <c r="F22" s="9">
        <v>0</v>
      </c>
      <c r="G22" s="9">
        <v>0</v>
      </c>
      <c r="H22" s="9">
        <v>0</v>
      </c>
      <c r="I22" s="10">
        <v>0</v>
      </c>
    </row>
    <row r="23" spans="1:14" ht="18" customHeight="1" x14ac:dyDescent="0.25">
      <c r="A23" s="87"/>
      <c r="B23" s="73">
        <v>32</v>
      </c>
      <c r="C23" s="74"/>
      <c r="D23" s="25" t="s">
        <v>96</v>
      </c>
      <c r="E23" s="84">
        <v>117762.31</v>
      </c>
      <c r="F23" s="9">
        <v>120000</v>
      </c>
      <c r="G23" s="9">
        <v>120000</v>
      </c>
      <c r="H23" s="9">
        <v>0</v>
      </c>
      <c r="I23" s="10">
        <v>0</v>
      </c>
    </row>
    <row r="24" spans="1:14" ht="18" customHeight="1" x14ac:dyDescent="0.25">
      <c r="A24" s="87"/>
      <c r="B24" s="73" t="s">
        <v>130</v>
      </c>
      <c r="C24" s="74"/>
      <c r="D24" s="25" t="s">
        <v>131</v>
      </c>
      <c r="E24" s="105">
        <v>0</v>
      </c>
      <c r="F24" s="9">
        <v>0</v>
      </c>
      <c r="G24" s="9">
        <v>0</v>
      </c>
      <c r="H24" s="85">
        <v>1080000</v>
      </c>
      <c r="I24" s="90">
        <v>1085000</v>
      </c>
    </row>
    <row r="25" spans="1:14" ht="18" customHeight="1" x14ac:dyDescent="0.25">
      <c r="A25" s="87"/>
      <c r="B25" s="73">
        <v>31</v>
      </c>
      <c r="C25" s="74"/>
      <c r="D25" s="25" t="s">
        <v>95</v>
      </c>
      <c r="E25" s="105">
        <v>0</v>
      </c>
      <c r="F25" s="9">
        <v>0</v>
      </c>
      <c r="G25" s="9">
        <v>0</v>
      </c>
      <c r="H25" s="85">
        <v>1005000</v>
      </c>
      <c r="I25" s="90">
        <v>1005000</v>
      </c>
    </row>
    <row r="26" spans="1:14" ht="18" customHeight="1" x14ac:dyDescent="0.25">
      <c r="A26" s="87"/>
      <c r="B26" s="73">
        <v>31</v>
      </c>
      <c r="C26" s="74"/>
      <c r="D26" s="25" t="s">
        <v>96</v>
      </c>
      <c r="E26" s="8">
        <v>0</v>
      </c>
      <c r="F26" s="9">
        <v>0</v>
      </c>
      <c r="G26" s="9">
        <v>0</v>
      </c>
      <c r="H26" s="85">
        <v>75000</v>
      </c>
      <c r="I26" s="90">
        <v>75000</v>
      </c>
    </row>
    <row r="27" spans="1:14" ht="18" customHeight="1" x14ac:dyDescent="0.25">
      <c r="A27" s="72"/>
      <c r="B27" s="73" t="s">
        <v>97</v>
      </c>
      <c r="C27" s="86"/>
      <c r="D27" s="25" t="s">
        <v>98</v>
      </c>
      <c r="E27" s="84">
        <v>510640.74</v>
      </c>
      <c r="F27" s="85">
        <v>823435</v>
      </c>
      <c r="G27" s="85">
        <v>952000</v>
      </c>
      <c r="H27" s="9">
        <v>0</v>
      </c>
      <c r="I27" s="10">
        <v>0</v>
      </c>
    </row>
    <row r="28" spans="1:14" ht="18" customHeight="1" x14ac:dyDescent="0.25">
      <c r="A28" s="72"/>
      <c r="B28" s="73" t="s">
        <v>104</v>
      </c>
      <c r="C28" s="74"/>
      <c r="D28" s="25" t="s">
        <v>105</v>
      </c>
      <c r="E28" s="84">
        <v>507470.14</v>
      </c>
      <c r="F28" s="9">
        <v>820435</v>
      </c>
      <c r="G28" s="9">
        <v>952000</v>
      </c>
      <c r="H28" s="9">
        <v>0</v>
      </c>
      <c r="I28" s="10">
        <v>0</v>
      </c>
    </row>
    <row r="29" spans="1:14" ht="18" customHeight="1" x14ac:dyDescent="0.25">
      <c r="A29" s="72"/>
      <c r="B29" s="73">
        <v>3</v>
      </c>
      <c r="C29" s="74"/>
      <c r="D29" s="25" t="s">
        <v>94</v>
      </c>
      <c r="E29" s="84">
        <v>507470.14</v>
      </c>
      <c r="F29" s="9">
        <v>820435</v>
      </c>
      <c r="G29" s="9">
        <f>(G30+G31)</f>
        <v>952000</v>
      </c>
      <c r="H29" s="9">
        <f>(H30+H31)</f>
        <v>0</v>
      </c>
      <c r="I29" s="10">
        <f>(I30+I31)</f>
        <v>0</v>
      </c>
      <c r="N29" s="91"/>
    </row>
    <row r="30" spans="1:14" ht="18" customHeight="1" x14ac:dyDescent="0.25">
      <c r="A30" s="72"/>
      <c r="B30" s="73">
        <v>31</v>
      </c>
      <c r="C30" s="74"/>
      <c r="D30" s="25" t="s">
        <v>95</v>
      </c>
      <c r="E30" s="84">
        <v>487468.34</v>
      </c>
      <c r="F30" s="9">
        <v>798570</v>
      </c>
      <c r="G30" s="9">
        <v>921800</v>
      </c>
      <c r="H30" s="9">
        <v>0</v>
      </c>
      <c r="I30" s="10">
        <v>0</v>
      </c>
    </row>
    <row r="31" spans="1:14" ht="18" customHeight="1" x14ac:dyDescent="0.25">
      <c r="A31" s="72"/>
      <c r="B31" s="73">
        <v>32</v>
      </c>
      <c r="C31" s="74"/>
      <c r="D31" s="25" t="s">
        <v>96</v>
      </c>
      <c r="E31" s="84">
        <v>20001.8</v>
      </c>
      <c r="F31" s="9">
        <v>21865</v>
      </c>
      <c r="G31" s="9">
        <v>30200</v>
      </c>
      <c r="H31" s="9">
        <v>0</v>
      </c>
      <c r="I31" s="10">
        <v>0</v>
      </c>
    </row>
    <row r="32" spans="1:14" ht="18" customHeight="1" x14ac:dyDescent="0.25">
      <c r="A32" s="72"/>
      <c r="B32" s="73"/>
      <c r="C32" s="74"/>
      <c r="D32" s="25"/>
      <c r="E32" s="8"/>
      <c r="F32" s="9"/>
      <c r="G32" s="9"/>
      <c r="H32" s="9"/>
      <c r="I32" s="10"/>
    </row>
    <row r="33" spans="1:9" ht="18" customHeight="1" x14ac:dyDescent="0.25">
      <c r="A33" s="72"/>
      <c r="B33" s="73" t="s">
        <v>106</v>
      </c>
      <c r="C33" s="74"/>
      <c r="D33" s="25" t="s">
        <v>107</v>
      </c>
      <c r="E33" s="84">
        <v>3171.6</v>
      </c>
      <c r="F33" s="9">
        <v>3000</v>
      </c>
      <c r="G33" s="9">
        <v>3000</v>
      </c>
      <c r="H33" s="9">
        <v>0</v>
      </c>
      <c r="I33" s="10">
        <v>0</v>
      </c>
    </row>
    <row r="34" spans="1:9" ht="18" customHeight="1" x14ac:dyDescent="0.25">
      <c r="A34" s="72"/>
      <c r="B34" s="73">
        <v>3</v>
      </c>
      <c r="C34" s="74"/>
      <c r="D34" s="25" t="s">
        <v>94</v>
      </c>
      <c r="E34" s="84">
        <v>3170.6</v>
      </c>
      <c r="F34" s="9">
        <v>3000</v>
      </c>
      <c r="G34" s="9">
        <v>3000</v>
      </c>
      <c r="H34" s="9">
        <v>0</v>
      </c>
      <c r="I34" s="10">
        <v>0</v>
      </c>
    </row>
    <row r="35" spans="1:9" ht="18" customHeight="1" x14ac:dyDescent="0.25">
      <c r="A35" s="72"/>
      <c r="B35" s="73">
        <v>32</v>
      </c>
      <c r="C35" s="74"/>
      <c r="D35" s="25" t="s">
        <v>96</v>
      </c>
      <c r="E35" s="84">
        <v>3170.6</v>
      </c>
      <c r="F35" s="9">
        <v>3000</v>
      </c>
      <c r="G35" s="9">
        <v>3000</v>
      </c>
      <c r="H35" s="9">
        <v>0</v>
      </c>
      <c r="I35" s="10">
        <v>0</v>
      </c>
    </row>
    <row r="36" spans="1:9" ht="18" customHeight="1" x14ac:dyDescent="0.25">
      <c r="A36" s="72"/>
      <c r="B36" s="73"/>
      <c r="C36" s="74"/>
      <c r="D36" s="25"/>
      <c r="E36" s="8"/>
      <c r="F36" s="9"/>
      <c r="G36" s="9"/>
      <c r="H36" s="9"/>
      <c r="I36" s="10"/>
    </row>
    <row r="37" spans="1:9" ht="18" customHeight="1" x14ac:dyDescent="0.25">
      <c r="A37" s="72"/>
      <c r="B37" s="73" t="s">
        <v>108</v>
      </c>
      <c r="C37" s="74"/>
      <c r="D37" s="25" t="s">
        <v>110</v>
      </c>
      <c r="E37" s="84">
        <v>1.59</v>
      </c>
      <c r="F37" s="9">
        <v>0</v>
      </c>
      <c r="G37" s="9">
        <v>0</v>
      </c>
      <c r="H37" s="9">
        <v>0</v>
      </c>
      <c r="I37" s="10">
        <v>0</v>
      </c>
    </row>
    <row r="38" spans="1:9" ht="18" customHeight="1" x14ac:dyDescent="0.25">
      <c r="A38" s="72"/>
      <c r="B38" s="73" t="s">
        <v>109</v>
      </c>
      <c r="C38" s="74"/>
      <c r="D38" s="25" t="s">
        <v>111</v>
      </c>
      <c r="E38" s="84">
        <v>1.59</v>
      </c>
      <c r="F38" s="9">
        <v>0</v>
      </c>
      <c r="G38" s="9">
        <v>0</v>
      </c>
      <c r="H38" s="9">
        <v>0</v>
      </c>
      <c r="I38" s="10">
        <v>0</v>
      </c>
    </row>
    <row r="39" spans="1:9" ht="18" customHeight="1" x14ac:dyDescent="0.25">
      <c r="A39" s="75"/>
      <c r="B39" s="76">
        <v>3</v>
      </c>
      <c r="C39" s="77"/>
      <c r="D39" s="25" t="s">
        <v>94</v>
      </c>
      <c r="E39" s="84">
        <v>1.59</v>
      </c>
      <c r="F39" s="9">
        <v>0</v>
      </c>
      <c r="G39" s="9">
        <v>0</v>
      </c>
      <c r="H39" s="9">
        <v>0</v>
      </c>
      <c r="I39" s="10">
        <v>0</v>
      </c>
    </row>
    <row r="40" spans="1:9" ht="18" customHeight="1" x14ac:dyDescent="0.25">
      <c r="A40" s="75"/>
      <c r="B40" s="76">
        <v>32</v>
      </c>
      <c r="C40" s="77"/>
      <c r="D40" s="25" t="s">
        <v>96</v>
      </c>
      <c r="E40" s="84">
        <v>1.59</v>
      </c>
      <c r="F40" s="9">
        <v>0</v>
      </c>
      <c r="G40" s="9">
        <v>0</v>
      </c>
      <c r="H40" s="9">
        <v>0</v>
      </c>
      <c r="I40" s="10">
        <v>0</v>
      </c>
    </row>
    <row r="41" spans="1:9" ht="18" customHeight="1" x14ac:dyDescent="0.25">
      <c r="A41" s="75"/>
      <c r="B41" s="76"/>
      <c r="C41" s="77"/>
      <c r="D41" s="25"/>
      <c r="E41" s="8"/>
      <c r="F41" s="9"/>
      <c r="G41" s="9"/>
      <c r="H41" s="9"/>
      <c r="I41" s="10"/>
    </row>
    <row r="42" spans="1:9" ht="18" customHeight="1" x14ac:dyDescent="0.25">
      <c r="A42" s="75"/>
      <c r="B42" s="76"/>
      <c r="C42" s="77"/>
      <c r="D42" s="25"/>
      <c r="E42" s="8"/>
      <c r="F42" s="9"/>
      <c r="G42" s="9"/>
      <c r="H42" s="9"/>
      <c r="I42" s="10"/>
    </row>
    <row r="43" spans="1:9" x14ac:dyDescent="0.25">
      <c r="A43" s="146" t="s">
        <v>25</v>
      </c>
      <c r="B43" s="147"/>
      <c r="C43" s="148"/>
      <c r="D43" s="25"/>
      <c r="E43" s="8"/>
      <c r="F43" s="9"/>
      <c r="G43" s="9"/>
      <c r="H43" s="9"/>
      <c r="I43" s="10"/>
    </row>
    <row r="44" spans="1:9" ht="25.5" customHeight="1" x14ac:dyDescent="0.25">
      <c r="A44" s="136" t="s">
        <v>99</v>
      </c>
      <c r="B44" s="137"/>
      <c r="C44" s="138"/>
      <c r="D44" s="26" t="s">
        <v>100</v>
      </c>
      <c r="E44" s="98">
        <v>2967</v>
      </c>
      <c r="F44" s="9">
        <v>3000</v>
      </c>
      <c r="G44" s="9">
        <v>5000</v>
      </c>
      <c r="H44" s="9">
        <v>5000</v>
      </c>
      <c r="I44" s="9">
        <v>5000</v>
      </c>
    </row>
    <row r="45" spans="1:9" ht="14.25" customHeight="1" x14ac:dyDescent="0.25">
      <c r="A45" s="136" t="s">
        <v>101</v>
      </c>
      <c r="B45" s="137"/>
      <c r="C45" s="138"/>
      <c r="D45" s="26" t="s">
        <v>21</v>
      </c>
      <c r="E45" s="98"/>
      <c r="F45" s="9"/>
      <c r="G45" s="9"/>
      <c r="H45" s="9"/>
      <c r="I45" s="9"/>
    </row>
    <row r="46" spans="1:9" ht="14.25" customHeight="1" x14ac:dyDescent="0.25">
      <c r="A46" s="93"/>
      <c r="B46" s="101" t="s">
        <v>130</v>
      </c>
      <c r="C46" s="26"/>
      <c r="D46" s="26" t="s">
        <v>132</v>
      </c>
      <c r="E46" s="105">
        <v>0</v>
      </c>
      <c r="F46" s="9">
        <v>0</v>
      </c>
      <c r="G46" s="9">
        <v>0</v>
      </c>
      <c r="H46" s="9">
        <v>5000</v>
      </c>
      <c r="I46" s="9">
        <v>5000</v>
      </c>
    </row>
    <row r="47" spans="1:9" ht="24.75" customHeight="1" x14ac:dyDescent="0.25">
      <c r="A47" s="93"/>
      <c r="B47" s="100">
        <v>4</v>
      </c>
      <c r="C47" s="26"/>
      <c r="D47" s="95" t="s">
        <v>103</v>
      </c>
      <c r="E47" s="105">
        <v>0</v>
      </c>
      <c r="F47" s="9">
        <v>0</v>
      </c>
      <c r="G47" s="9">
        <v>0</v>
      </c>
      <c r="H47" s="9">
        <v>5000</v>
      </c>
      <c r="I47" s="9">
        <v>5000</v>
      </c>
    </row>
    <row r="48" spans="1:9" ht="25.5" customHeight="1" x14ac:dyDescent="0.25">
      <c r="A48" s="93"/>
      <c r="B48" s="100">
        <v>42</v>
      </c>
      <c r="C48" s="26"/>
      <c r="D48" s="95" t="s">
        <v>77</v>
      </c>
      <c r="E48" s="105">
        <v>0</v>
      </c>
      <c r="F48" s="9">
        <v>0</v>
      </c>
      <c r="G48" s="9">
        <v>0</v>
      </c>
      <c r="H48" s="9">
        <v>5000</v>
      </c>
      <c r="I48" s="9">
        <v>5000</v>
      </c>
    </row>
    <row r="49" spans="1:10" ht="15" customHeight="1" x14ac:dyDescent="0.25">
      <c r="A49" s="143" t="s">
        <v>102</v>
      </c>
      <c r="B49" s="144"/>
      <c r="C49" s="145"/>
      <c r="D49" s="36" t="s">
        <v>98</v>
      </c>
      <c r="E49" s="84">
        <v>2966.88</v>
      </c>
      <c r="F49" s="9">
        <v>3000</v>
      </c>
      <c r="G49" s="9">
        <v>5000</v>
      </c>
      <c r="H49" s="9">
        <v>0</v>
      </c>
      <c r="I49" s="10">
        <v>0</v>
      </c>
      <c r="J49" s="107"/>
    </row>
    <row r="50" spans="1:10" ht="25.5" x14ac:dyDescent="0.25">
      <c r="A50" s="146">
        <v>4</v>
      </c>
      <c r="B50" s="147"/>
      <c r="C50" s="148"/>
      <c r="D50" s="25" t="s">
        <v>103</v>
      </c>
      <c r="E50" s="84">
        <v>2966.88</v>
      </c>
      <c r="F50" s="9">
        <v>3000</v>
      </c>
      <c r="G50" s="9">
        <v>5000</v>
      </c>
      <c r="H50" s="9">
        <v>0</v>
      </c>
      <c r="I50" s="10">
        <v>0</v>
      </c>
    </row>
    <row r="51" spans="1:10" ht="25.5" x14ac:dyDescent="0.25">
      <c r="A51" s="146">
        <v>42</v>
      </c>
      <c r="B51" s="147"/>
      <c r="C51" s="148"/>
      <c r="D51" s="25" t="s">
        <v>77</v>
      </c>
      <c r="E51" s="84">
        <v>2966.88</v>
      </c>
      <c r="F51" s="9">
        <v>3000</v>
      </c>
      <c r="G51" s="9">
        <v>5000</v>
      </c>
      <c r="H51" s="9">
        <v>0</v>
      </c>
      <c r="I51" s="10">
        <v>0</v>
      </c>
    </row>
    <row r="52" spans="1:10" x14ac:dyDescent="0.25">
      <c r="A52" s="146" t="s">
        <v>25</v>
      </c>
      <c r="B52" s="147"/>
      <c r="C52" s="148"/>
      <c r="D52" s="25"/>
      <c r="E52" s="8"/>
      <c r="F52" s="9"/>
      <c r="G52" s="9"/>
      <c r="H52" s="9"/>
      <c r="I52" s="10"/>
    </row>
  </sheetData>
  <mergeCells count="18">
    <mergeCell ref="A49:C49"/>
    <mergeCell ref="A50:C50"/>
    <mergeCell ref="A52:C52"/>
    <mergeCell ref="A15:C15"/>
    <mergeCell ref="A16:C16"/>
    <mergeCell ref="A51:C51"/>
    <mergeCell ref="A44:C44"/>
    <mergeCell ref="A3:I3"/>
    <mergeCell ref="A5:C5"/>
    <mergeCell ref="A6:C6"/>
    <mergeCell ref="A1:J1"/>
    <mergeCell ref="A45:C45"/>
    <mergeCell ref="A10:C10"/>
    <mergeCell ref="A14:C14"/>
    <mergeCell ref="A20:C20"/>
    <mergeCell ref="A21:C21"/>
    <mergeCell ref="A43:C43"/>
    <mergeCell ref="A22:C22"/>
  </mergeCells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Kata Štefan</cp:lastModifiedBy>
  <cp:lastPrinted>2025-12-17T07:58:25Z</cp:lastPrinted>
  <dcterms:created xsi:type="dcterms:W3CDTF">2022-08-12T12:51:27Z</dcterms:created>
  <dcterms:modified xsi:type="dcterms:W3CDTF">2025-12-17T08:56:53Z</dcterms:modified>
</cp:coreProperties>
</file>